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utekeuze FE" sheetId="1" state="visible" r:id="rId1"/>
    <sheet xmlns:r="http://schemas.openxmlformats.org/officeDocument/2006/relationships" name="Box 2 spreiding" sheetId="2" state="visible" r:id="rId2"/>
    <sheet xmlns:r="http://schemas.openxmlformats.org/officeDocument/2006/relationships" name="Termijnbewaker" sheetId="3" state="visible" r:id="rId3"/>
    <sheet xmlns:r="http://schemas.openxmlformats.org/officeDocument/2006/relationships" name="Toelichting" sheetId="4" state="visible" r:id="rId4"/>
  </sheets>
  <definedNames/>
  <calcPr calcId="124519" fullCalcOnLoad="1"/>
</workbook>
</file>

<file path=xl/styles.xml><?xml version="1.0" encoding="utf-8"?>
<styleSheet xmlns="http://schemas.openxmlformats.org/spreadsheetml/2006/main">
  <numFmts count="4">
    <numFmt numFmtId="164" formatCode="&quot;€ &quot;#,##0"/>
    <numFmt numFmtId="165" formatCode="yyyy-mm-dd"/>
    <numFmt numFmtId="166" formatCode="jjjj-mm-dd"/>
    <numFmt numFmtId="167" formatCode="0.0%"/>
  </numFmts>
  <fonts count="14">
    <font>
      <name val="Calibri"/>
      <family val="2"/>
      <color theme="1"/>
      <sz val="11"/>
      <scheme val="minor"/>
    </font>
    <font>
      <name val="Poppins"/>
      <b val="1"/>
      <color rgb="FFFFFFFF"/>
      <sz val="14"/>
    </font>
    <font>
      <name val="Poppins"/>
      <color rgb="FFDCE7FF"/>
      <sz val="9"/>
    </font>
    <font>
      <name val="Poppins"/>
      <b val="1"/>
      <color rgb="FFFFFFFF"/>
      <sz val="11"/>
    </font>
    <font>
      <name val="Poppins"/>
      <color rgb="FF051B34"/>
      <sz val="10"/>
    </font>
    <font>
      <name val="Poppins"/>
      <b val="1"/>
      <color rgb="FF2C39DB"/>
      <sz val="10"/>
    </font>
    <font>
      <name val="Poppins"/>
      <color rgb="FF55595C"/>
      <sz val="9"/>
    </font>
    <font>
      <name val="Poppins"/>
      <b val="1"/>
      <color rgb="FFFFFFFF"/>
      <sz val="10"/>
    </font>
    <font>
      <name val="Poppins"/>
      <b val="1"/>
      <color rgb="FF051B34"/>
      <sz val="9"/>
    </font>
    <font>
      <name val="Poppins"/>
      <b val="1"/>
      <color rgb="FF051B34"/>
      <sz val="10"/>
    </font>
    <font>
      <name val="Poppins"/>
      <b val="1"/>
      <color rgb="FF15803D"/>
      <sz val="11"/>
    </font>
    <font>
      <name val="Poppins"/>
      <b val="1"/>
      <color rgb="FF15803D"/>
      <sz val="10"/>
    </font>
    <font>
      <name val="Poppins"/>
      <color rgb="FFB45309"/>
      <sz val="9"/>
    </font>
    <font>
      <name val="Poppins"/>
      <color rgb="FF051B34"/>
      <sz val="9"/>
    </font>
  </fonts>
  <fills count="5">
    <fill>
      <patternFill/>
    </fill>
    <fill>
      <patternFill patternType="gray125"/>
    </fill>
    <fill>
      <patternFill patternType="solid">
        <fgColor rgb="FF051B34"/>
      </patternFill>
    </fill>
    <fill>
      <patternFill patternType="solid">
        <fgColor rgb="FF2C39DB"/>
      </patternFill>
    </fill>
    <fill>
      <patternFill patternType="solid">
        <fgColor rgb="FFF5F7FF"/>
      </patternFill>
    </fill>
  </fills>
  <borders count="1">
    <border>
      <left/>
      <right/>
      <top/>
      <bottom/>
      <diagonal/>
    </border>
  </borders>
  <cellStyleXfs count="1">
    <xf numFmtId="0" fontId="0" fillId="0" borderId="0"/>
  </cellStyleXfs>
  <cellXfs count="29">
    <xf numFmtId="0" fontId="0" fillId="0" borderId="0" pivotButton="0" quotePrefix="0" xfId="0"/>
    <xf numFmtId="0" fontId="1" fillId="2" borderId="0" pivotButton="0" quotePrefix="0" xfId="0"/>
    <xf numFmtId="0" fontId="0" fillId="2" borderId="0" pivotButton="0" quotePrefix="0" xfId="0"/>
    <xf numFmtId="0" fontId="2" fillId="2" borderId="0" pivotButton="0" quotePrefix="0" xfId="0"/>
    <xf numFmtId="0" fontId="3" fillId="3" borderId="0" pivotButton="0" quotePrefix="0" xfId="0"/>
    <xf numFmtId="0" fontId="0" fillId="3" borderId="0" pivotButton="0" quotePrefix="0" xfId="0"/>
    <xf numFmtId="0" fontId="4" fillId="4" borderId="0" applyAlignment="1" pivotButton="0" quotePrefix="0" xfId="0">
      <alignment vertical="center"/>
    </xf>
    <xf numFmtId="0" fontId="5" fillId="0" borderId="0" pivotButton="0" quotePrefix="0" xfId="0"/>
    <xf numFmtId="0" fontId="6" fillId="0" borderId="0" applyAlignment="1" pivotButton="0" quotePrefix="0" xfId="0">
      <alignment vertical="top"/>
    </xf>
    <xf numFmtId="164" fontId="5" fillId="0" borderId="0" applyAlignment="1" pivotButton="0" quotePrefix="0" xfId="0">
      <alignment horizontal="right"/>
    </xf>
    <xf numFmtId="1" fontId="5" fillId="0" borderId="0" applyAlignment="1" pivotButton="0" quotePrefix="0" xfId="0">
      <alignment horizontal="right"/>
    </xf>
    <xf numFmtId="0" fontId="5" fillId="0" borderId="0" applyAlignment="1" pivotButton="0" quotePrefix="0" xfId="0">
      <alignment horizontal="right"/>
    </xf>
    <xf numFmtId="0" fontId="4" fillId="2" borderId="0" applyAlignment="1" pivotButton="0" quotePrefix="0" xfId="0">
      <alignment vertical="center"/>
    </xf>
    <xf numFmtId="0" fontId="7" fillId="2" borderId="0" applyAlignment="1" pivotButton="0" quotePrefix="0" xfId="0">
      <alignment horizontal="center"/>
    </xf>
    <xf numFmtId="0" fontId="8" fillId="0" borderId="0" pivotButton="0" quotePrefix="0" xfId="0"/>
    <xf numFmtId="0" fontId="9" fillId="4" borderId="0" applyAlignment="1" pivotButton="0" quotePrefix="0" xfId="0">
      <alignment vertical="center"/>
    </xf>
    <xf numFmtId="164" fontId="9" fillId="0" borderId="0" applyAlignment="1" pivotButton="0" quotePrefix="0" xfId="0">
      <alignment horizontal="right"/>
    </xf>
    <xf numFmtId="49" fontId="10" fillId="0" borderId="0" pivotButton="0" quotePrefix="0" xfId="0"/>
    <xf numFmtId="164" fontId="11" fillId="0" borderId="0" applyAlignment="1" pivotButton="0" quotePrefix="0" xfId="0">
      <alignment horizontal="right"/>
    </xf>
    <xf numFmtId="49" fontId="12" fillId="0" borderId="0" pivotButton="0" quotePrefix="0" xfId="0"/>
    <xf numFmtId="0" fontId="7" fillId="2" borderId="0" pivotButton="0" quotePrefix="0" xfId="0"/>
    <xf numFmtId="1" fontId="7" fillId="2" borderId="0" applyAlignment="1" pivotButton="0" quotePrefix="0" xfId="0">
      <alignment horizontal="center"/>
    </xf>
    <xf numFmtId="166" fontId="5" fillId="0" borderId="0" applyAlignment="1" pivotButton="0" quotePrefix="0" xfId="0">
      <alignment horizontal="right"/>
    </xf>
    <xf numFmtId="166" fontId="9" fillId="0" borderId="0" applyAlignment="1" pivotButton="0" quotePrefix="0" xfId="0">
      <alignment horizontal="right"/>
    </xf>
    <xf numFmtId="3" fontId="9" fillId="0" borderId="0" applyAlignment="1" pivotButton="0" quotePrefix="0" xfId="0">
      <alignment horizontal="right"/>
    </xf>
    <xf numFmtId="1" fontId="9" fillId="0" borderId="0" applyAlignment="1" pivotButton="0" quotePrefix="0" xfId="0">
      <alignment horizontal="right"/>
    </xf>
    <xf numFmtId="0" fontId="13" fillId="0" borderId="0" pivotButton="0" quotePrefix="0" xfId="0"/>
    <xf numFmtId="167" fontId="5" fillId="0" borderId="0" applyAlignment="1" pivotButton="0" quotePrefix="0" xfId="0">
      <alignment horizontal="right"/>
    </xf>
    <xf numFmtId="0" fontId="6"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6"/>
  <sheetViews>
    <sheetView workbookViewId="0">
      <pane ySplit="3" topLeftCell="A4" activePane="bottomLeft" state="frozen"/>
      <selection pane="bottomLeft" activeCell="A1" sqref="A1"/>
    </sheetView>
  </sheetViews>
  <sheetFormatPr baseColWidth="8" defaultRowHeight="15"/>
  <cols>
    <col width="52" customWidth="1" min="1" max="1"/>
    <col width="17" customWidth="1" min="2" max="2"/>
    <col width="17" customWidth="1" min="3" max="3"/>
    <col width="60" customWidth="1" min="4" max="4"/>
    <col width="13" customWidth="1" min="5" max="5"/>
    <col width="13" customWidth="1" min="6" max="6"/>
    <col width="13" customWidth="1" min="7" max="7"/>
  </cols>
  <sheetData>
    <row r="1">
      <c r="A1" s="1" t="inlineStr">
        <is>
          <t>TAXCOUNT  ·  LIQUIDATIE BV — ROUTEKEUZE FISCALE EENHEID 2026</t>
        </is>
      </c>
      <c r="B1" s="2" t="n"/>
      <c r="C1" s="2" t="n"/>
      <c r="D1" s="2" t="n"/>
      <c r="E1" s="2" t="n"/>
      <c r="F1" s="2" t="n"/>
      <c r="G1" s="2" t="n"/>
    </row>
    <row r="2">
      <c r="A2" s="2" t="n"/>
      <c r="B2" s="2" t="n"/>
      <c r="C2" s="2" t="n"/>
      <c r="D2" s="2" t="n"/>
      <c r="E2" s="2" t="n"/>
      <c r="F2" s="2" t="n"/>
      <c r="G2" s="2" t="n"/>
    </row>
    <row r="3">
      <c r="A3" s="3" t="inlineStr">
        <is>
          <t>Binnen de fiscale eenheid liquideren of eerst ontvoegen?  (art. 15aa, lid 1, onderdeel c Wet Vpb 1969)  |  taxcount.nl</t>
        </is>
      </c>
      <c r="B3" s="2" t="n"/>
      <c r="C3" s="2" t="n"/>
      <c r="D3" s="2" t="n"/>
      <c r="E3" s="2" t="n"/>
      <c r="F3" s="2" t="n"/>
      <c r="G3" s="2" t="n"/>
    </row>
    <row r="4">
      <c r="A4" s="4" t="inlineStr">
        <is>
          <t>1.  UW GEGEVENS</t>
        </is>
      </c>
      <c r="B4" s="5" t="n"/>
      <c r="C4" s="5" t="n"/>
      <c r="D4" s="5" t="n"/>
      <c r="E4" s="5" t="n"/>
      <c r="F4" s="5" t="n"/>
      <c r="G4" s="5" t="n"/>
    </row>
    <row r="5">
      <c r="A5" s="6" t="inlineStr">
        <is>
          <t>Naam dochtermaatschappij</t>
        </is>
      </c>
      <c r="B5" s="7" t="inlineStr"/>
      <c r="D5" s="8" t="inlineStr">
        <is>
          <t>Alleen voor uw eigen administratie</t>
        </is>
      </c>
    </row>
    <row r="6">
      <c r="A6" s="6" t="inlineStr">
        <is>
          <t>Opgeofferd bedrag in de dochter</t>
        </is>
      </c>
      <c r="B6" s="9" t="n">
        <v>800000</v>
      </c>
      <c r="D6" s="8" t="inlineStr">
        <is>
          <t>Wat de holding er ooit in heeft gestoken (art. 13d, lid 5)</t>
        </is>
      </c>
    </row>
    <row r="7">
      <c r="A7" s="6" t="inlineStr">
        <is>
          <t>Fiscaal eigen vermogen dochter bij ontvoeging</t>
        </is>
      </c>
      <c r="B7" s="9" t="n">
        <v>150000</v>
      </c>
      <c r="D7" s="8" t="inlineStr">
        <is>
          <t>Minus toelaatbare reserves; bepaalt het opgeofferde bedrag ná ontvoeging (art. 13d, lid 11)</t>
        </is>
      </c>
    </row>
    <row r="8">
      <c r="A8" s="6" t="inlineStr">
        <is>
          <t>Verwachte liquidatie-uitkering aan de holding</t>
        </is>
      </c>
      <c r="B8" s="9" t="n">
        <v>50000</v>
      </c>
      <c r="D8" s="8" t="inlineStr">
        <is>
          <t>Wat de holding bij de opheffing nog terugkrijgt (art. 13d, lid 6)</t>
        </is>
      </c>
    </row>
    <row r="9">
      <c r="A9" s="6" t="inlineStr">
        <is>
          <t>Voorvoegingsverliezen van de dochter</t>
        </is>
      </c>
      <c r="B9" s="9" t="n">
        <v>120000</v>
      </c>
      <c r="D9" s="8" t="inlineStr">
        <is>
          <t>Verliezen van vóór de voeging; alleen mee te geven bij ontvoeging (art. 15af, lid 1, onderdeel a)</t>
        </is>
      </c>
    </row>
    <row r="10">
      <c r="A10" s="6" t="inlineStr">
        <is>
          <t>Verwachte winst dochter ná ontvoeging</t>
        </is>
      </c>
      <c r="B10" s="9" t="n">
        <v>0</v>
      </c>
      <c r="D10" s="8" t="inlineStr">
        <is>
          <t>Meegegeven verliezen zijn alléén hiermee verrekenbaar — bij een lege dochter is dat nihil</t>
        </is>
      </c>
    </row>
    <row r="11">
      <c r="A11" s="6" t="inlineStr">
        <is>
          <t>Stille reserve op binnen de FE overgedragen goed</t>
        </is>
      </c>
      <c r="B11" s="9" t="n">
        <v>200000</v>
      </c>
      <c r="D11" s="8" t="inlineStr">
        <is>
          <t>Sanctie art. 15ai bij ontvoeging; mist toepassing bij liquidatie bínnen de eenheid</t>
        </is>
      </c>
    </row>
    <row r="12">
      <c r="A12" s="6" t="inlineStr">
        <is>
          <t>Egalisatie- en herinvesteringsreserve bij de dochter</t>
        </is>
      </c>
      <c r="B12" s="9" t="n">
        <v>60000</v>
      </c>
      <c r="D12" s="8" t="inlineStr">
        <is>
          <t>Valt bij ontvoeging in het zicht van liquidatie vrij bij de FE (art. 15aj, lid 3, onderdeel b)</t>
        </is>
      </c>
    </row>
    <row r="13">
      <c r="A13" s="6" t="inlineStr">
        <is>
          <t>Schulden die onbetaald blijven</t>
        </is>
      </c>
      <c r="B13" s="9" t="n">
        <v>90000</v>
      </c>
      <c r="D13" s="8" t="inlineStr">
        <is>
          <t>Bij ontvoeging op bedrijfswaarde (art. 15aj, lid 3, a); bij liquidatie bínnen de FE belast als vrijval (HR 10-9-2010)</t>
        </is>
      </c>
    </row>
    <row r="14">
      <c r="A14" s="6" t="inlineStr">
        <is>
          <t>Kalenderjaar waarin de onderneming (nagenoeg) is gestaakt</t>
        </is>
      </c>
      <c r="B14" s="10" t="n">
        <v>2026</v>
      </c>
      <c r="D14" s="8" t="inlineStr">
        <is>
          <t>Start van de driejaarstermijn van art. 13d, lid 14, onderdeel c</t>
        </is>
      </c>
    </row>
    <row r="15">
      <c r="A15" s="6" t="inlineStr">
        <is>
          <t>Kalenderjaar waarin de vereffening wordt afgerond</t>
        </is>
      </c>
      <c r="B15" s="10" t="n">
        <v>2027</v>
      </c>
      <c r="D15" s="8" t="inlineStr">
        <is>
          <t>Moet uiterlijk het derde kalenderjaar ná het stakingsjaar zijn</t>
        </is>
      </c>
    </row>
    <row r="16">
      <c r="A16" s="6" t="inlineStr">
        <is>
          <t>Dochter gevestigd in NL / EU / EER / associatiestaat?</t>
        </is>
      </c>
      <c r="B16" s="11" t="inlineStr">
        <is>
          <t>JA</t>
        </is>
      </c>
      <c r="D16" s="8" t="inlineStr">
        <is>
          <t>Territoriale eis; alleen van belang boven de franchise van € 5 mln</t>
        </is>
      </c>
    </row>
    <row r="18">
      <c r="A18" s="4" t="inlineStr">
        <is>
          <t>2.  VERGELIJKING VAN DE TWEE ROUTES</t>
        </is>
      </c>
      <c r="B18" s="5" t="n"/>
      <c r="C18" s="5" t="n"/>
      <c r="D18" s="5" t="n"/>
      <c r="E18" s="5" t="n"/>
      <c r="F18" s="5" t="n"/>
      <c r="G18" s="5" t="n"/>
    </row>
    <row r="19">
      <c r="A19" s="12" t="inlineStr"/>
      <c r="B19" s="13" t="inlineStr">
        <is>
          <t>ROUTE A</t>
        </is>
      </c>
      <c r="C19" s="13" t="inlineStr">
        <is>
          <t>ROUTE B</t>
        </is>
      </c>
      <c r="D19" s="14" t="inlineStr">
        <is>
          <t>Route A = binnen de fiscale eenheid liquideren.  Route B = eerst ontvoegen, daarna liquideren.</t>
        </is>
      </c>
    </row>
    <row r="20">
      <c r="A20" s="15" t="inlineStr">
        <is>
          <t>Liquidatieverlies op de deelneming</t>
        </is>
      </c>
      <c r="B20" s="16" t="inlineStr">
        <is>
          <t>0</t>
        </is>
      </c>
      <c r="C20" s="16">
        <f>IF(OR(B15-B14&gt;Toelichting!$B$9,B15&lt;B14),0,MIN(MAX(0,B7-B8),Toelichting!$B$8)+IF(B16="JA",MAX(0,MAX(0,B7-B8)-Toelichting!$B$8),0))</f>
        <v/>
      </c>
      <c r="D20" s="8" t="inlineStr">
        <is>
          <t>Route A: geen deelneming, dus geen liquidatieverlies. Route B: opgeofferd bedrag ná ontvoeging minus uitkering, getoetst aan franchise en termijn</t>
        </is>
      </c>
    </row>
    <row r="21">
      <c r="A21" s="15" t="inlineStr">
        <is>
          <t>Benutbare voorvoegingsverliezen van de dochter</t>
        </is>
      </c>
      <c r="B21" s="16" t="inlineStr">
        <is>
          <t>0</t>
        </is>
      </c>
      <c r="C21" s="16">
        <f>MIN(B9,B10)</f>
        <v/>
      </c>
      <c r="D21" s="8" t="inlineStr">
        <is>
          <t>Route A: gaan verloren. Route B: mee te geven, maar alleen verrekenbaar met winst van de dochter ná ontvoeging (art. 15af)</t>
        </is>
      </c>
    </row>
    <row r="22">
      <c r="A22" s="15" t="inlineStr">
        <is>
          <t>Bijtelling stille reserve (art. 15ai)</t>
        </is>
      </c>
      <c r="B22" s="16" t="inlineStr">
        <is>
          <t>0</t>
        </is>
      </c>
      <c r="C22" s="16">
        <f>B11</f>
        <v/>
      </c>
      <c r="D22" s="8" t="inlineStr">
        <is>
          <t>Route A: art. 15ai mist toepassing, want er is geen ontvoegingstijdstip</t>
        </is>
      </c>
    </row>
    <row r="23">
      <c r="A23" s="15" t="inlineStr">
        <is>
          <t>Vrijval reserves bij ontvoeging (art. 15aj, lid 3)</t>
        </is>
      </c>
      <c r="B23" s="16" t="inlineStr">
        <is>
          <t>0</t>
        </is>
      </c>
      <c r="C23" s="16">
        <f>B12</f>
        <v/>
      </c>
      <c r="D23" s="8" t="inlineStr">
        <is>
          <t>Route A: art. 15aj mist eveneens toepassing</t>
        </is>
      </c>
    </row>
    <row r="24">
      <c r="A24" s="15" t="inlineStr">
        <is>
          <t>Belaste vrijval van onbetaalde schulden</t>
        </is>
      </c>
      <c r="B24" s="16">
        <f>B13</f>
        <v/>
      </c>
      <c r="C24" s="16">
        <f>0</f>
        <v/>
      </c>
      <c r="D24" s="8" t="inlineStr">
        <is>
          <t>Route A: belast bij de FE op het moment dat de dochter ophoudt te bestaan (HR 10 september 2010, NTFR 2010/2167)</t>
        </is>
      </c>
    </row>
    <row r="25">
      <c r="A25" s="15" t="inlineStr">
        <is>
          <t>Fiscaal resultaat (positief = per saldo aftrek, negatief = bijtelling)</t>
        </is>
      </c>
      <c r="B25" s="16">
        <f>B20+B21-B22-B23-B24</f>
        <v/>
      </c>
      <c r="C25" s="16">
        <f>C20+C21-C22-C23-C24</f>
        <v/>
      </c>
      <c r="D25" s="8" t="inlineStr">
        <is>
          <t>Som van de aftrekposten minus de bijtellingen</t>
        </is>
      </c>
    </row>
    <row r="26">
      <c r="A26" s="15" t="inlineStr">
        <is>
          <t>Belastingeffect bij het hoge Vpb-tarief</t>
        </is>
      </c>
      <c r="B26" s="16">
        <f>ROUND(B25*Toelichting!$B$7,0)</f>
        <v/>
      </c>
      <c r="C26" s="16">
        <f>ROUND(C25*Toelichting!$B$7,0)</f>
        <v/>
      </c>
      <c r="D26" s="8" t="inlineStr">
        <is>
          <t>Indicatief, tegen 25,8%; bij een belastbaar bedrag onder € 200.000 geldt 19%</t>
        </is>
      </c>
    </row>
    <row r="28">
      <c r="A28" s="15" t="inlineStr">
        <is>
          <t>VOORDELIGSTE ROUTE</t>
        </is>
      </c>
      <c r="B28" s="17">
        <f>IF(C25&gt;B25,"ROUTE B — eerst ontvoegen",IF(B25&gt;C25,"ROUTE A — binnen de FE","gelijk"))</f>
        <v/>
      </c>
    </row>
    <row r="29">
      <c r="A29" s="15" t="inlineStr">
        <is>
          <t>Verschil in belasting</t>
        </is>
      </c>
      <c r="B29" s="18">
        <f>ABS(C26-B26)</f>
        <v/>
      </c>
      <c r="D29" s="8" t="inlineStr">
        <is>
          <t>Indicatief verschil in vennootschapsbelasting tussen beide routes</t>
        </is>
      </c>
    </row>
    <row r="31">
      <c r="A31" s="4" t="inlineStr">
        <is>
          <t>3.  SIGNALERINGEN</t>
        </is>
      </c>
      <c r="B31" s="5" t="n"/>
      <c r="C31" s="5" t="n"/>
      <c r="D31" s="5" t="n"/>
      <c r="E31" s="5" t="n"/>
      <c r="F31" s="5" t="n"/>
      <c r="G31" s="5" t="n"/>
    </row>
    <row r="32">
      <c r="A32" s="15" t="inlineStr">
        <is>
          <t>Termijn liquidatieverlies</t>
        </is>
      </c>
      <c r="B32" s="19">
        <f>IF(B15-B14&gt;Toelichting!$B$9,"LET OP: de vereffening valt later dan het derde kalenderjaar na het stakingsjaar. Route B levert dan géén liquidatieverlies op (art. 13d, lid 14, onderdeel c).","Vereffening binnen de termijn: uiterlijk 31 december "&amp;TEXT(B14+Toelichting!$B$9,"0"))</f>
        <v/>
      </c>
    </row>
    <row r="33">
      <c r="A33" s="15" t="inlineStr">
        <is>
          <t>Meegeven van verliezen</t>
        </is>
      </c>
      <c r="B33" s="19">
        <f>IF(B9=0,"Geen voorvoegingsverliezen aanwezig.",IF(B10=0,"LET OP: meegegeven verliezen zijn alleen verrekenbaar met winst van de dochter ná ontvoeging. Bij een lege dochter leveren zij niets op — het verschil tussen de routes is op dit punt dan nihil.","Meegeven vergt een gezamenlijk verzoek bij de aangifte over het laatste jaar van de fiscale eenheid (art. 15af, lid 3)."))</f>
        <v/>
      </c>
    </row>
    <row r="34">
      <c r="A34" s="15" t="inlineStr">
        <is>
          <t>Onomkeerbaarheid</t>
        </is>
      </c>
      <c r="B34" s="19">
        <f>"Ontvoeging werkt niet terug: beëindiging kan niet eerder ingaan dan de datum van indiening van het verzoek (art. 15, lid 10, onderdeel h; HR 16 oktober 2015, nr. 14/01684). Route B moet dus vóór het gewenste moment worden ingezet."</f>
        <v/>
      </c>
    </row>
    <row r="35">
      <c r="A35" s="15" t="inlineStr">
        <is>
          <t>Opgeofferd bedrag</t>
        </is>
      </c>
      <c r="B35" s="19">
        <f>IF(B6&gt;B7,"LET OP: door de ontvoeging daalt het opgeofferde bedrag van "&amp;"€ "&amp;TEXT(B6,"#,##0")&amp;" naar het fiscale eigen vermogen van "&amp;"€ "&amp;TEXT(B7,"#,##0")&amp;" (art. 13d, lid 11). "&amp;"€ "&amp;TEXT(B6-B7,"#,##0")&amp;" van de oorspronkelijke investering telt niet meer mee voor het liquidatieverlies.","Het fiscale eigen vermogen is niet lager dan het opgeofferde bedrag; de ontvoeging kost op dit punt niets.")</f>
        <v/>
      </c>
    </row>
    <row r="36">
      <c r="A36" s="15" t="inlineStr">
        <is>
          <t>Franchise</t>
        </is>
      </c>
      <c r="B36" s="19">
        <f>IF(MAX(0,B7-B8)&gt;Toelichting!$B$8,"Het verlies overschrijdt de franchise van € 5 mln; het meerdere is alleen aftrekbaar bij een kwalificerend belang én vestiging in NL/EU/EER.","Het verlies blijft binnen de franchise van € 5 mln.")</f>
        <v/>
      </c>
    </row>
  </sheetData>
  <dataValidations count="1">
    <dataValidation sqref="B16" showDropDown="0" showInputMessage="0" showErrorMessage="0" allowBlank="1" type="list">
      <formula1>"JA,NEE"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7"/>
  <sheetViews>
    <sheetView workbookViewId="0">
      <pane ySplit="3" topLeftCell="A4" activePane="bottomLeft" state="frozen"/>
      <selection pane="bottomLeft" activeCell="A1" sqref="A1"/>
    </sheetView>
  </sheetViews>
  <sheetFormatPr baseColWidth="8" defaultRowHeight="15"/>
  <cols>
    <col width="40" customWidth="1" min="1" max="1"/>
    <col width="16" customWidth="1" min="2" max="2"/>
    <col width="16" customWidth="1" min="3" max="3"/>
    <col width="16" customWidth="1" min="4" max="4"/>
    <col width="16" customWidth="1" min="5" max="5"/>
    <col width="16" customWidth="1" min="6" max="6"/>
    <col width="52" customWidth="1" min="7" max="7"/>
  </cols>
  <sheetData>
    <row r="1">
      <c r="A1" s="1" t="inlineStr">
        <is>
          <t>TAXCOUNT  ·  LIQUIDATIE BV — SPREIDING VAN DE UITKERINGEN IN BOX 2</t>
        </is>
      </c>
      <c r="B1" s="2" t="n"/>
      <c r="C1" s="2" t="n"/>
      <c r="D1" s="2" t="n"/>
      <c r="E1" s="2" t="n"/>
      <c r="F1" s="2" t="n"/>
      <c r="G1" s="2" t="n"/>
    </row>
    <row r="2">
      <c r="A2" s="2" t="n"/>
      <c r="B2" s="2" t="n"/>
      <c r="C2" s="2" t="n"/>
      <c r="D2" s="2" t="n"/>
      <c r="E2" s="2" t="n"/>
      <c r="F2" s="2" t="n"/>
      <c r="G2" s="2" t="n"/>
    </row>
    <row r="3">
      <c r="A3" s="3" t="inlineStr">
        <is>
          <t>Overschotmethode art. 4.34 Wet IB 2001 en de tariefschijven van art. 2.12  |  taxcount.nl</t>
        </is>
      </c>
      <c r="B3" s="2" t="n"/>
      <c r="C3" s="2" t="n"/>
      <c r="D3" s="2" t="n"/>
      <c r="E3" s="2" t="n"/>
      <c r="F3" s="2" t="n"/>
      <c r="G3" s="2" t="n"/>
    </row>
    <row r="4">
      <c r="A4" s="4" t="inlineStr">
        <is>
          <t>1.  UW GEGEVENS</t>
        </is>
      </c>
      <c r="B4" s="5" t="n"/>
      <c r="C4" s="5" t="n"/>
      <c r="D4" s="5" t="n"/>
      <c r="E4" s="5" t="n"/>
      <c r="F4" s="5" t="n"/>
      <c r="G4" s="5" t="n"/>
    </row>
    <row r="5">
      <c r="A5" s="6" t="inlineStr">
        <is>
          <t>Verkrijgingsprijs van de aandelen</t>
        </is>
      </c>
      <c r="B5" s="9" t="n">
        <v>100000</v>
      </c>
      <c r="G5" s="8" t="inlineStr">
        <is>
          <t>Wat u ooit voor de aandelen betaalde of erop stortte</t>
        </is>
      </c>
    </row>
    <row r="6">
      <c r="A6" s="6" t="inlineStr">
        <is>
          <t>Totaal beschikbaar voor uitkering</t>
        </is>
      </c>
      <c r="B6" s="9" t="n">
        <v>300000</v>
      </c>
      <c r="G6" s="8" t="inlineStr">
        <is>
          <t>Na aftrek van alle vennootschapsbelasting en schulden</t>
        </is>
      </c>
    </row>
    <row r="8">
      <c r="A8" s="4" t="inlineStr">
        <is>
          <t>2.  UITKERINGEN PER KALENDERJAAR (blauw = zelf invullen)</t>
        </is>
      </c>
      <c r="B8" s="5" t="n"/>
      <c r="C8" s="5" t="n"/>
      <c r="D8" s="5" t="n"/>
      <c r="E8" s="5" t="n"/>
      <c r="F8" s="5" t="n"/>
      <c r="G8" s="5" t="n"/>
    </row>
    <row r="9">
      <c r="A9" s="20" t="inlineStr">
        <is>
          <t>Kalenderjaar</t>
        </is>
      </c>
      <c r="B9" s="21" t="n">
        <v>2026</v>
      </c>
      <c r="C9" s="21" t="n">
        <v>2027</v>
      </c>
      <c r="D9" s="21" t="n">
        <v>2028</v>
      </c>
      <c r="E9" s="21" t="n">
        <v>2029</v>
      </c>
      <c r="F9" s="21" t="n">
        <v>2030</v>
      </c>
    </row>
    <row r="10">
      <c r="A10" s="6" t="inlineStr">
        <is>
          <t>Uitkering in dit jaar</t>
        </is>
      </c>
      <c r="B10" s="9" t="n">
        <v>100000</v>
      </c>
      <c r="C10" s="9" t="n">
        <v>100000</v>
      </c>
      <c r="D10" s="9" t="n">
        <v>100000</v>
      </c>
      <c r="E10" s="9" t="n">
        <v>0</v>
      </c>
      <c r="F10" s="9" t="n">
        <v>0</v>
      </c>
      <c r="G10" s="8" t="inlineStr">
        <is>
          <t>Vul de betaalbaarstellingen in; elke betaalbaarstelling is een zelfstandige vervreemding (art. 4.16, lid 1, onderdeel c)</t>
        </is>
      </c>
    </row>
    <row r="11">
      <c r="A11" s="15" t="inlineStr">
        <is>
          <t>Verkrijgingsprijs bij aanvang</t>
        </is>
      </c>
      <c r="B11" s="16">
        <f>$B$5</f>
        <v/>
      </c>
      <c r="C11" s="16">
        <f>B13</f>
        <v/>
      </c>
      <c r="D11" s="16">
        <f>C13</f>
        <v/>
      </c>
      <c r="E11" s="16">
        <f>D13</f>
        <v/>
      </c>
      <c r="F11" s="16">
        <f>E13</f>
        <v/>
      </c>
      <c r="G11" s="8" t="inlineStr">
        <is>
          <t>Daalt met het onbelaste deel van elke uitkering (art. 4.34, lid 2)</t>
        </is>
      </c>
    </row>
    <row r="12">
      <c r="A12" s="15" t="inlineStr">
        <is>
          <t>Belast vervreemdingsvoordeel</t>
        </is>
      </c>
      <c r="B12" s="16">
        <f>MAX(0,B10-B11)</f>
        <v/>
      </c>
      <c r="C12" s="16">
        <f>MAX(0,C10-C11)</f>
        <v/>
      </c>
      <c r="D12" s="16">
        <f>MAX(0,D10-D11)</f>
        <v/>
      </c>
      <c r="E12" s="16">
        <f>MAX(0,E10-E11)</f>
        <v/>
      </c>
      <c r="F12" s="16">
        <f>MAX(0,F10-F11)</f>
        <v/>
      </c>
      <c r="G12" s="8" t="inlineStr">
        <is>
          <t>Alleen het overschot boven de verkrijgingsprijs is belast (art. 4.34, lid 1)</t>
        </is>
      </c>
    </row>
    <row r="13">
      <c r="A13" s="15" t="inlineStr">
        <is>
          <t>Verkrijgingsprijs na afloop</t>
        </is>
      </c>
      <c r="B13" s="16">
        <f>MAX(0,B11-B10)</f>
        <v/>
      </c>
      <c r="C13" s="16">
        <f>MAX(0,C11-C10)</f>
        <v/>
      </c>
      <c r="D13" s="16">
        <f>MAX(0,D11-D10)</f>
        <v/>
      </c>
      <c r="E13" s="16">
        <f>MAX(0,E11-E10)</f>
        <v/>
      </c>
      <c r="F13" s="16">
        <f>MAX(0,F11-F10)</f>
        <v/>
      </c>
      <c r="G13" s="8" t="inlineStr">
        <is>
          <t>Restant dat doorschuift naar het volgende jaar</t>
        </is>
      </c>
    </row>
    <row r="14">
      <c r="A14" s="15" t="inlineStr">
        <is>
          <t>Box 2-heffing</t>
        </is>
      </c>
      <c r="B14" s="16">
        <f>ROUND(MIN(B12,Toelichting!$B$11)*Toelichting!$B$12+MAX(0,B12-Toelichting!$B$11)*Toelichting!$B$13,0)</f>
        <v/>
      </c>
      <c r="C14" s="16">
        <f>ROUND(MIN(C12,Toelichting!$B$11)*Toelichting!$B$12+MAX(0,C12-Toelichting!$B$11)*Toelichting!$B$13,0)</f>
        <v/>
      </c>
      <c r="D14" s="16">
        <f>ROUND(MIN(D12,Toelichting!$B$11)*Toelichting!$B$12+MAX(0,D12-Toelichting!$B$11)*Toelichting!$B$13,0)</f>
        <v/>
      </c>
      <c r="E14" s="16">
        <f>ROUND(MIN(E12,Toelichting!$B$11)*Toelichting!$B$12+MAX(0,E12-Toelichting!$B$11)*Toelichting!$B$13,0)</f>
        <v/>
      </c>
      <c r="F14" s="16">
        <f>ROUND(MIN(F12,Toelichting!$B$11)*Toelichting!$B$12+MAX(0,F12-Toelichting!$B$11)*Toelichting!$B$13,0)</f>
        <v/>
      </c>
      <c r="G14" s="8" t="inlineStr">
        <is>
          <t>24,5% tot € 68.843, daarboven 31% (art. 2.12 Wet IB 2001)</t>
        </is>
      </c>
    </row>
    <row r="16">
      <c r="A16" s="4" t="inlineStr">
        <is>
          <t>3.  UITKOMST</t>
        </is>
      </c>
      <c r="B16" s="5" t="n"/>
      <c r="C16" s="5" t="n"/>
      <c r="D16" s="5" t="n"/>
      <c r="E16" s="5" t="n"/>
      <c r="F16" s="5" t="n"/>
      <c r="G16" s="5" t="n"/>
    </row>
    <row r="17">
      <c r="A17" s="15" t="inlineStr">
        <is>
          <t>Totaal uitgekeerd</t>
        </is>
      </c>
      <c r="B17" s="16">
        <f>SUM(B10:F10)</f>
        <v/>
      </c>
      <c r="G17" s="8" t="inlineStr">
        <is>
          <t>Vergelijk dit met het totaal beschikbare bedrag hierboven</t>
        </is>
      </c>
    </row>
    <row r="18">
      <c r="A18" s="15" t="inlineStr">
        <is>
          <t>Totale box 2-heffing bij spreiding</t>
        </is>
      </c>
      <c r="B18" s="16">
        <f>SUM(B14:F14)</f>
        <v/>
      </c>
    </row>
    <row r="19">
      <c r="A19" s="15" t="inlineStr">
        <is>
          <t>Box 2-heffing als alles in één jaar zou vallen</t>
        </is>
      </c>
      <c r="B19" s="16">
        <f>ROUND(MIN(MAX(0,B17-B5),Toelichting!$B$11)*Toelichting!$B$12+MAX(0,MAX(0,B17-B5)-Toelichting!$B$11)*Toelichting!$B$13,0)</f>
        <v/>
      </c>
    </row>
    <row r="20">
      <c r="A20" s="15" t="inlineStr">
        <is>
          <t>Voordeel van de spreiding</t>
        </is>
      </c>
      <c r="B20" s="18">
        <f>MAX(0,B19-B18)</f>
        <v/>
      </c>
      <c r="G20" s="8" t="inlineStr">
        <is>
          <t>Het effect van het meermaals benutten van de lage schijf</t>
        </is>
      </c>
    </row>
    <row r="21">
      <c r="A21" s="15" t="inlineStr">
        <is>
          <t>Restant verkrijgingsprijs bij voltooiing vereffening</t>
        </is>
      </c>
      <c r="B21" s="16">
        <f>F13</f>
        <v/>
      </c>
      <c r="G21" s="8" t="inlineStr">
        <is>
          <t>Dit restant is een negatief vervreemdingsvoordeel (art. 4.34, lid 3), te nemen bij voltooiing van de vereffening (art. 4.46, lid 6)</t>
        </is>
      </c>
    </row>
    <row r="23">
      <c r="A23" s="4" t="inlineStr">
        <is>
          <t>4.  SIGNALERINGEN</t>
        </is>
      </c>
      <c r="B23" s="5" t="n"/>
      <c r="C23" s="5" t="n"/>
      <c r="D23" s="5" t="n"/>
      <c r="E23" s="5" t="n"/>
      <c r="F23" s="5" t="n"/>
      <c r="G23" s="5" t="n"/>
    </row>
    <row r="24">
      <c r="A24" s="15" t="inlineStr">
        <is>
          <t>Verlies</t>
        </is>
      </c>
      <c r="B24" s="19">
        <f>IF(F13&gt;0,"Er resteert "&amp;"€ "&amp;TEXT(F13,"#,##0")&amp;" aan verkrijgingsprijs. Dat verlies mag u pas nemen op het moment dat de vereffening is voltooid, en het is daarna praktisch alleen nog te benutten via de belastingkorting van art. 4.53.","Geen restant: de verkrijgingsprijs is volledig benut.")</f>
        <v/>
      </c>
    </row>
    <row r="25">
      <c r="A25" s="15" t="inlineStr">
        <is>
          <t>Uitkeringen bij voorbaat</t>
        </is>
      </c>
      <c r="B25" s="19">
        <f>"Spreiding vergt uitkeringen bij voorbaat tijdens de vereffening (art. 2:23b, lid 6 BW). Na aanvang van de verzettermijn is daarvoor een machtiging van de rechter nodig."</f>
        <v/>
      </c>
    </row>
    <row r="26">
      <c r="A26" s="15" t="inlineStr">
        <is>
          <t>Dividendbelasting</t>
        </is>
      </c>
      <c r="B26" s="19">
        <f>"Over elke uitkering boven het gemiddeld gestorte kapitaal houdt de bv 15% dividendbelasting in en draagt die binnen een maand af (art. 3, lid 1, onderdeel b en art. 7 Wet DB 1965). Dat is een voorheffing op de box 2-heffing hierboven."</f>
        <v/>
      </c>
    </row>
    <row r="27">
      <c r="A27" s="15" t="inlineStr">
        <is>
          <t>Negatieve verkrijgingsprijs</t>
        </is>
      </c>
      <c r="B27" s="19">
        <f>IF(B5&lt;0,"LET OP: bij een negatieve verkrijgingsprijs ontstaat een belast voordeel, ook zonder enige uitkering. Dit speelt na een geruisloze omzetting (art. 4.21, lid 4).","Verkrijgingsprijs is niet negatief.")</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1"/>
  <sheetViews>
    <sheetView workbookViewId="0">
      <pane ySplit="3" topLeftCell="A4" activePane="bottomLeft" state="frozen"/>
      <selection pane="bottomLeft" activeCell="A1" sqref="A1"/>
    </sheetView>
  </sheetViews>
  <sheetFormatPr baseColWidth="8" defaultRowHeight="15"/>
  <cols>
    <col width="52" customWidth="1" min="1" max="1"/>
    <col width="18" customWidth="1" min="2" max="2"/>
    <col width="18" customWidth="1" min="3" max="3"/>
    <col width="72" customWidth="1" min="4" max="4"/>
  </cols>
  <sheetData>
    <row r="1">
      <c r="A1" s="1" t="inlineStr">
        <is>
          <t>TAXCOUNT  ·  LIQUIDATIE BV — TERMIJNBEWAKER</t>
        </is>
      </c>
      <c r="B1" s="2" t="n"/>
      <c r="C1" s="2" t="n"/>
      <c r="D1" s="2" t="n"/>
      <c r="E1" s="2" t="n"/>
      <c r="F1" s="2" t="n"/>
      <c r="G1" s="2" t="n"/>
    </row>
    <row r="2">
      <c r="A2" s="2" t="n"/>
      <c r="B2" s="2" t="n"/>
      <c r="C2" s="2" t="n"/>
      <c r="D2" s="2" t="n"/>
      <c r="E2" s="2" t="n"/>
      <c r="F2" s="2" t="n"/>
      <c r="G2" s="2" t="n"/>
    </row>
    <row r="3">
      <c r="A3" s="3" t="inlineStr">
        <is>
          <t>De harde data rond ontbinding en vereffening  |  taxcount.nl</t>
        </is>
      </c>
      <c r="B3" s="2" t="n"/>
      <c r="C3" s="2" t="n"/>
      <c r="D3" s="2" t="n"/>
      <c r="E3" s="2" t="n"/>
      <c r="F3" s="2" t="n"/>
      <c r="G3" s="2" t="n"/>
    </row>
    <row r="4">
      <c r="A4" s="4" t="inlineStr">
        <is>
          <t>1.  UW DATA</t>
        </is>
      </c>
      <c r="B4" s="5" t="n"/>
      <c r="C4" s="5" t="n"/>
      <c r="D4" s="5" t="n"/>
      <c r="E4" s="5" t="n"/>
      <c r="F4" s="5" t="n"/>
      <c r="G4" s="5" t="n"/>
    </row>
    <row r="5">
      <c r="A5" s="6" t="inlineStr">
        <is>
          <t>Datum waarop de onderneming (nagenoeg) is gestaakt</t>
        </is>
      </c>
      <c r="B5" s="22" t="n">
        <v>46112</v>
      </c>
      <c r="D5" s="8" t="inlineStr">
        <is>
          <t>Of, als dat eerder is, de datum van het stakingsbesluit</t>
        </is>
      </c>
    </row>
    <row r="6">
      <c r="A6" s="6" t="inlineStr">
        <is>
          <t>Datum ontbindingsbesluit</t>
        </is>
      </c>
      <c r="B6" s="22" t="n">
        <v>46341</v>
      </c>
      <c r="D6" s="8" t="inlineStr">
        <is>
          <t>Besluit van de algemene vergadering (art. 2:19, lid 1, onderdeel a BW)</t>
        </is>
      </c>
    </row>
    <row r="7">
      <c r="A7" s="6" t="inlineStr">
        <is>
          <t>Beoogde datum voltooiing vereffening</t>
        </is>
      </c>
      <c r="B7" s="22" t="n">
        <v>46736</v>
      </c>
      <c r="D7" s="8" t="inlineStr">
        <is>
          <t>Het moment waarop geen bekende baten meer aanwezig zijn (art. 2:23b, lid 9 BW)</t>
        </is>
      </c>
    </row>
    <row r="9">
      <c r="A9" s="4" t="inlineStr">
        <is>
          <t>2.  AFGELEIDE DATA</t>
        </is>
      </c>
      <c r="B9" s="5" t="n"/>
      <c r="C9" s="5" t="n"/>
      <c r="D9" s="5" t="n"/>
      <c r="E9" s="5" t="n"/>
      <c r="F9" s="5" t="n"/>
      <c r="G9" s="5" t="n"/>
    </row>
    <row r="10">
      <c r="A10" s="15" t="inlineStr">
        <is>
          <t>Uiterste datum voltooiing vereffening</t>
        </is>
      </c>
      <c r="B10" s="23">
        <f>DATE(YEAR(B5)+Toelichting!$B$9,12,31)</f>
        <v/>
      </c>
      <c r="D10" s="8" t="inlineStr">
        <is>
          <t>31 december van het derde kalenderjaar ná het stakingsjaar (art. 13d, lid 14, onderdeel c)</t>
        </is>
      </c>
    </row>
    <row r="11">
      <c r="A11" s="15" t="inlineStr">
        <is>
          <t>Speling in dagen</t>
        </is>
      </c>
      <c r="B11" s="24">
        <f>B10-B7</f>
        <v/>
      </c>
      <c r="D11" s="8" t="inlineStr">
        <is>
          <t>Negatief betekent: te laat, het liquidatieverlies vervalt volledig</t>
        </is>
      </c>
    </row>
    <row r="12">
      <c r="A12" s="15" t="inlineStr">
        <is>
          <t>Uiterste deponering bij turboliquidatie</t>
        </is>
      </c>
      <c r="B12" s="23">
        <f>B6+14</f>
        <v/>
      </c>
      <c r="D12" s="8" t="inlineStr">
        <is>
          <t>Alleen als de bv op het moment van ontbinding al geen baten meer had (art. 2:19b, lid 1 BW)</t>
        </is>
      </c>
    </row>
    <row r="13">
      <c r="A13" s="15" t="inlineStr">
        <is>
          <t>Jaar waarin de eindafrekening valt</t>
        </is>
      </c>
      <c r="B13" s="25">
        <f>YEAR(B7)</f>
        <v/>
      </c>
      <c r="D13" s="8" t="inlineStr">
        <is>
          <t>Art. 15d Wet Vpb 1969; bij een turboliquidatie het jaar van het ontbindingsbesluit</t>
        </is>
      </c>
    </row>
    <row r="15">
      <c r="A15" s="4" t="inlineStr">
        <is>
          <t>3.  SIGNALERINGEN</t>
        </is>
      </c>
      <c r="B15" s="5" t="n"/>
      <c r="C15" s="5" t="n"/>
      <c r="D15" s="5" t="n"/>
      <c r="E15" s="5" t="n"/>
      <c r="F15" s="5" t="n"/>
      <c r="G15" s="5" t="n"/>
    </row>
    <row r="16">
      <c r="A16" s="15" t="inlineStr">
        <is>
          <t>Deadline</t>
        </is>
      </c>
      <c r="B16" s="19">
        <f>IF(B11&lt;0,"TE LAAT: de vereffening valt "&amp;TEXT(-B11,"#,##0")&amp;" dagen na de uiterste datum. Het liquidatieverlies vervalt volledig, ook het deel onder de € 5 mln.",IF(B11&lt;90,"KRAP: nog "&amp;TEXT(B11,"#,##0")&amp;" dagen. Plan de afronding nu in.","Ruim binnen de termijn: nog "&amp;TEXT(B11,"#,##0")&amp;" dagen."))</f>
        <v/>
      </c>
    </row>
    <row r="17">
      <c r="A17" s="15" t="inlineStr">
        <is>
          <t>Jaargrens</t>
        </is>
      </c>
      <c r="B17" s="19">
        <f>IF(AND(MONTH(B7)=12,DAY(B7)&gt;15),"LET OP: de afronding valt vlak vóór de jaarwisseling. Enkele dagen verschuiven verplaatst de eindafrekening, het liquidatieverlies én het box 2-resultaat naar een ander belastingjaar.",IF(AND(MONTH(B7)=1,DAY(B7)&lt;15),"LET OP: de afronding valt vlak ná de jaarwisseling. Vervroegen naar december verplaatst alle drie de gevolgen naar het vorige jaar.","De afronding ligt niet vlak bij een jaargrens."))</f>
        <v/>
      </c>
    </row>
    <row r="18">
      <c r="A18" s="15" t="inlineStr">
        <is>
          <t>Gebruikelijk loon</t>
        </is>
      </c>
      <c r="B18" s="19">
        <f>IF(YEAR(B7)&gt;YEAR(B6),"De vereffening loopt door in een volgend kalenderjaar. Het normbedrag voor gebruikelijk loon van € 58.000 wordt niet naar tijdsgelang toegepast (HR 30 juni 2023, nr. 22/03363); toets of de drempel van € 5.000 of de feitelijke arbeid een lager bedrag rechtvaardigt.","De vereffening blijft binnen één kalenderjaar.")</f>
        <v/>
      </c>
    </row>
    <row r="19">
      <c r="A19" s="15" t="inlineStr">
        <is>
          <t>Melding betalingsonmacht</t>
        </is>
      </c>
      <c r="B19" s="19">
        <f>"Kan de fiscus niet volledig worden betaald, dan geldt een meldingstermijn van twee weken na de dag waarop had moeten worden betaald (art. 36 IW 1990 jo. art. 7, lid 1 Uitv.besl. IW 1990). Niet melden betekent een vrijwel onweerlegbaar vermoeden van kennelijk onbehoorlijk bestuur."</f>
        <v/>
      </c>
    </row>
    <row r="21">
      <c r="A21" s="4" t="inlineStr">
        <is>
          <t>4.  VASTE TERMIJNEN BIJ EEN LIQUIDATIE</t>
        </is>
      </c>
      <c r="B21" s="5" t="n"/>
      <c r="C21" s="5" t="n"/>
      <c r="D21" s="5" t="n"/>
      <c r="E21" s="5" t="n"/>
      <c r="F21" s="5" t="n"/>
      <c r="G21" s="5" t="n"/>
    </row>
    <row r="22">
      <c r="A22" s="15" t="inlineStr">
        <is>
          <t>2 weken</t>
        </is>
      </c>
      <c r="B22" s="26" t="inlineStr">
        <is>
          <t>Melding betalingsonmacht</t>
        </is>
      </c>
      <c r="D22" s="8" t="inlineStr">
        <is>
          <t>art. 36 IW 1990 jo. art. 7, lid 1 Uitv.besl. IW 1990</t>
        </is>
      </c>
    </row>
    <row r="23">
      <c r="A23" s="15" t="inlineStr">
        <is>
          <t>14 dagen</t>
        </is>
      </c>
      <c r="B23" s="26" t="inlineStr">
        <is>
          <t>Deponering na turboliquidatie</t>
        </is>
      </c>
      <c r="D23" s="8" t="inlineStr">
        <is>
          <t>art. 2:19b, lid 1 BW</t>
        </is>
      </c>
    </row>
    <row r="24">
      <c r="A24" s="15" t="inlineStr">
        <is>
          <t>8 dagen</t>
        </is>
      </c>
      <c r="B24" s="26" t="inlineStr">
        <is>
          <t>Opgaaf naam en adres bewaarder administratie</t>
        </is>
      </c>
      <c r="D24" s="8" t="inlineStr">
        <is>
          <t>art. 2:24, lid 3 BW</t>
        </is>
      </c>
    </row>
    <row r="25">
      <c r="A25" s="15" t="inlineStr">
        <is>
          <t>1 maand</t>
        </is>
      </c>
      <c r="B25" s="26" t="inlineStr">
        <is>
          <t>Aangifte en afdracht dividendbelasting</t>
        </is>
      </c>
      <c r="D25" s="8" t="inlineStr">
        <is>
          <t>art. 7 Wet DB 1965 jo. art. 10 en 19 AWR</t>
        </is>
      </c>
    </row>
    <row r="26">
      <c r="A26" s="15" t="inlineStr">
        <is>
          <t>2 + 2 maanden</t>
        </is>
      </c>
      <c r="B26" s="26" t="inlineStr">
        <is>
          <t>Inzagetermijn en verzettermijn bij de vereffening</t>
        </is>
      </c>
      <c r="D26" s="8" t="inlineStr">
        <is>
          <t>art. 2:23b, lid 4 en 5 BW</t>
        </is>
      </c>
    </row>
    <row r="27">
      <c r="A27" s="15" t="inlineStr">
        <is>
          <t>6 maanden</t>
        </is>
      </c>
      <c r="B27" s="26" t="inlineStr">
        <is>
          <t>Consignatie van niet-opgevraagde bedragen</t>
        </is>
      </c>
      <c r="D27" s="8" t="inlineStr">
        <is>
          <t>art. 2:23b, lid 8 BW</t>
        </is>
      </c>
    </row>
    <row r="28">
      <c r="A28" s="15" t="inlineStr">
        <is>
          <t>3 kalenderjaren</t>
        </is>
      </c>
      <c r="B28" s="26" t="inlineStr">
        <is>
          <t>Uiterste voltooiing vereffening voor het liquidatieverlies</t>
        </is>
      </c>
      <c r="D28" s="8" t="inlineStr">
        <is>
          <t>art. 13d, lid 14, onderdeel c Wet Vpb 1969</t>
        </is>
      </c>
    </row>
    <row r="29">
      <c r="A29" s="15" t="inlineStr">
        <is>
          <t>3 jaren</t>
        </is>
      </c>
      <c r="B29" s="26" t="inlineStr">
        <is>
          <t>Aansprakelijkstelling vereffenaar en bestuurder</t>
        </is>
      </c>
      <c r="D29" s="8" t="inlineStr">
        <is>
          <t>art. 33, lid 1, c en art. 36, lid 3 en 4 IW 1990</t>
        </is>
      </c>
    </row>
    <row r="30">
      <c r="A30" s="15" t="inlineStr">
        <is>
          <t>1 jaar + 1 dag</t>
        </is>
      </c>
      <c r="B30" s="26" t="inlineStr">
        <is>
          <t>Wachttijd belastingkorting box 2</t>
        </is>
      </c>
      <c r="D30" s="8" t="inlineStr">
        <is>
          <t>art. 4.53, lid 1 Wet IB 2001</t>
        </is>
      </c>
    </row>
    <row r="31">
      <c r="A31" s="15" t="inlineStr">
        <is>
          <t>7 jaren</t>
        </is>
      </c>
      <c r="B31" s="26" t="inlineStr">
        <is>
          <t>Bewaarplicht administratie</t>
        </is>
      </c>
      <c r="D31" s="8" t="inlineStr">
        <is>
          <t>art. 52, lid 4 AWR; art. 2:24, lid 1 BW</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5"/>
  <sheetViews>
    <sheetView workbookViewId="0">
      <pane ySplit="3" topLeftCell="A4" activePane="bottomLeft" state="frozen"/>
      <selection pane="bottomLeft" activeCell="A1" sqref="A1"/>
    </sheetView>
  </sheetViews>
  <sheetFormatPr baseColWidth="8" defaultRowHeight="15"/>
  <cols>
    <col width="46" customWidth="1" min="1" max="1"/>
    <col width="110" customWidth="1" min="2" max="2"/>
    <col width="52" customWidth="1" min="3" max="3"/>
  </cols>
  <sheetData>
    <row r="1">
      <c r="A1" s="1" t="inlineStr">
        <is>
          <t>TAXCOUNT  ·  TOELICHTING</t>
        </is>
      </c>
      <c r="B1" s="2" t="n"/>
      <c r="C1" s="2" t="n"/>
      <c r="D1" s="2" t="n"/>
      <c r="E1" s="2" t="n"/>
      <c r="F1" s="2" t="n"/>
      <c r="G1" s="2" t="n"/>
    </row>
    <row r="2">
      <c r="A2" s="2" t="n"/>
      <c r="B2" s="2" t="n"/>
      <c r="C2" s="2" t="n"/>
      <c r="D2" s="2" t="n"/>
      <c r="E2" s="2" t="n"/>
      <c r="F2" s="2" t="n"/>
      <c r="G2" s="2" t="n"/>
    </row>
    <row r="3">
      <c r="A3" s="3" t="inlineStr">
        <is>
          <t>Parameters 2026 (aanpasbaar), spelregels en disclaimer  |  taxcount.nl</t>
        </is>
      </c>
      <c r="B3" s="2" t="n"/>
      <c r="C3" s="2" t="n"/>
      <c r="D3" s="2" t="n"/>
      <c r="E3" s="2" t="n"/>
      <c r="F3" s="2" t="n"/>
      <c r="G3" s="2" t="n"/>
    </row>
    <row r="4">
      <c r="A4" s="4" t="inlineStr">
        <is>
          <t>1.  PARAMETERS 2026 (BLAUW = AANPASBAAR)</t>
        </is>
      </c>
      <c r="B4" s="5" t="n"/>
      <c r="C4" s="5" t="n"/>
    </row>
    <row r="5">
      <c r="A5" s="6" t="inlineStr">
        <is>
          <t>Vpb laag tarief</t>
        </is>
      </c>
      <c r="B5" s="27" t="n">
        <v>0.19</v>
      </c>
      <c r="C5" s="8" t="inlineStr">
        <is>
          <t>art. 22 Wet Vpb 1969 — tot € 200.000</t>
        </is>
      </c>
    </row>
    <row r="6">
      <c r="A6" s="6" t="inlineStr">
        <is>
          <t>Vpb schijfgrens</t>
        </is>
      </c>
      <c r="B6" s="9" t="n">
        <v>200000</v>
      </c>
      <c r="C6" s="8" t="inlineStr">
        <is>
          <t>art. 22 Wet Vpb 1969</t>
        </is>
      </c>
    </row>
    <row r="7">
      <c r="A7" s="6" t="inlineStr">
        <is>
          <t>Vpb hoog tarief</t>
        </is>
      </c>
      <c r="B7" s="27" t="n">
        <v>0.258</v>
      </c>
      <c r="C7" s="8" t="inlineStr">
        <is>
          <t>art. 22 Wet Vpb 1969 — boven € 200.000</t>
        </is>
      </c>
    </row>
    <row r="8">
      <c r="A8" s="6" t="inlineStr">
        <is>
          <t>Franchise liquidatieverlies</t>
        </is>
      </c>
      <c r="B8" s="9" t="n">
        <v>5000000</v>
      </c>
      <c r="C8" s="8" t="inlineStr">
        <is>
          <t>art. 13d, lid 2 Wet Vpb 1969</t>
        </is>
      </c>
    </row>
    <row r="9">
      <c r="A9" s="6" t="inlineStr">
        <is>
          <t>Vereffeningstermijn in kalenderjaren</t>
        </is>
      </c>
      <c r="B9" s="10" t="n">
        <v>3</v>
      </c>
      <c r="C9" s="8" t="inlineStr">
        <is>
          <t>art. 13d, lid 14, onderdeel c Wet Vpb 1969</t>
        </is>
      </c>
    </row>
    <row r="10">
      <c r="A10" s="6" t="inlineStr">
        <is>
          <t>Toetsperiode kwantitatief en territoriaal</t>
        </is>
      </c>
      <c r="B10" s="10" t="n">
        <v>5</v>
      </c>
      <c r="C10" s="8" t="inlineStr">
        <is>
          <t>art. 13d, lid 2, onderdeel b Wet Vpb 1969</t>
        </is>
      </c>
    </row>
    <row r="11">
      <c r="A11" s="6" t="inlineStr">
        <is>
          <t>Box 2 schijfgrens</t>
        </is>
      </c>
      <c r="B11" s="9" t="n">
        <v>68843</v>
      </c>
      <c r="C11" s="8" t="inlineStr">
        <is>
          <t>art. 2.12 Wet IB 2001</t>
        </is>
      </c>
    </row>
    <row r="12">
      <c r="A12" s="6" t="inlineStr">
        <is>
          <t>Box 2 laag tarief</t>
        </is>
      </c>
      <c r="B12" s="27" t="n">
        <v>0.245</v>
      </c>
      <c r="C12" s="8" t="inlineStr">
        <is>
          <t>art. 2.12 Wet IB 2001</t>
        </is>
      </c>
    </row>
    <row r="13">
      <c r="A13" s="6" t="inlineStr">
        <is>
          <t>Box 2 hoog tarief</t>
        </is>
      </c>
      <c r="B13" s="27" t="n">
        <v>0.31</v>
      </c>
      <c r="C13" s="8" t="inlineStr">
        <is>
          <t>art. 2.12 Wet IB 2001</t>
        </is>
      </c>
    </row>
    <row r="14">
      <c r="A14" s="6" t="inlineStr">
        <is>
          <t>Tarief dividendbelasting</t>
        </is>
      </c>
      <c r="B14" s="27" t="n">
        <v>0.15</v>
      </c>
      <c r="C14" s="8" t="inlineStr">
        <is>
          <t>art. 5 Wet DB 1965 (versie 2025)</t>
        </is>
      </c>
    </row>
    <row r="15">
      <c r="A15" s="6" t="inlineStr">
        <is>
          <t>Normbedrag gebruikelijk loon</t>
        </is>
      </c>
      <c r="B15" s="9" t="n">
        <v>58000</v>
      </c>
      <c r="C15" s="8" t="inlineStr">
        <is>
          <t>art. 12a, lid 1, onderdeel c Wet LB 1964</t>
        </is>
      </c>
    </row>
    <row r="16">
      <c r="A16" s="6" t="inlineStr">
        <is>
          <t>Drempel gebruikelijk loon</t>
        </is>
      </c>
      <c r="B16" s="9" t="n">
        <v>5000</v>
      </c>
      <c r="C16" s="8" t="inlineStr">
        <is>
          <t>art. 12a, lid 4 Wet LB 1964</t>
        </is>
      </c>
    </row>
    <row r="18">
      <c r="A18" s="4" t="inlineStr">
        <is>
          <t>2.  SPELREGELS</t>
        </is>
      </c>
      <c r="B18" s="5" t="n"/>
      <c r="C18" s="5" t="n"/>
    </row>
    <row r="19">
      <c r="A19" s="15" t="inlineStr">
        <is>
          <t>De drie klokken</t>
        </is>
      </c>
      <c r="B19" s="28" t="inlineStr">
        <is>
          <t>Alle fiscale gevolgen hangen aan één moment: de voltooiing van de vereffening (art. 2:23b, lid 9 BW). Op dat moment vallen samen: de eindafrekening bij de bv (art. 15d Wet Vpb 1969), het liquidatieverlies bij de holding (art. 13d, lid 14) en een negatief vervreemdingsvoordeel bij de aandeelhouder (art. 4.46, lid 6 Wet IB 2001). Alleen de holding heeft een deadline.</t>
        </is>
      </c>
    </row>
    <row r="20">
      <c r="A20" s="15" t="inlineStr">
        <is>
          <t>Routekeuze fiscale eenheid</t>
        </is>
      </c>
      <c r="B20" s="28" t="inlineStr">
        <is>
          <t>Art. 15aa, lid 1, onderdeel c bepaalt dat er géén ontvoegingstijdstip is bij ontbinding en vereffening van een dochter. Daardoor missen art. 15ai en 15aj toepassing, maar gaan de voorvoegingsverliezen van de dochter verloren en is er geen deelneming, dus geen liquidatieverlies. Ontvoegen kan niet met terugwerkende kracht (art. 15, lid 10, onderdeel h).</t>
        </is>
      </c>
    </row>
    <row r="21">
      <c r="A21" s="15" t="inlineStr">
        <is>
          <t>Overschotmethode</t>
        </is>
      </c>
      <c r="B21" s="28" t="inlineStr">
        <is>
          <t>Een liquidatie-uitkering vermindert eerst de verkrijgingsprijs en is pas daarna belast (art. 4.34, lid 1 en 2). De methode werkt niet proportioneel: het aantal tranches en hun onderlinge grootte bepalen samen hoe vaak de lage schijf wordt benut. Blijft er verkrijgingsprijs over, dan is dat restant een verlies bij voltooiing van de vereffening (lid 3).</t>
        </is>
      </c>
    </row>
    <row r="22">
      <c r="A22" s="15" t="inlineStr">
        <is>
          <t>Turboliquidatie</t>
        </is>
      </c>
      <c r="B22" s="28" t="inlineStr">
        <is>
          <t>Is de bv op het moment van ontbinding al leeg, dan houdt zij meteen op te bestaan (art. 2:19, lid 4 BW) en vallen alle drie de gevolgen in het jaar van het besluit (KG:023:2025:9). Binnen veertien dagen moet worden gedeponeerd (art. 2:19b BW); verzuim kan tot een bestuursverbod leiden (art. 2:19c BW).</t>
        </is>
      </c>
    </row>
    <row r="23">
      <c r="A23" s="15" t="inlineStr">
        <is>
          <t>Wat deze tool niet doet</t>
        </is>
      </c>
      <c r="B23" s="28" t="inlineStr">
        <is>
          <t>De tool rekent geen pensioen in eigen beheer, oudedagsverplichting, btw-herziening, overdrachtsbelasting of buitenlandsituaties door. Die punten staan in de deelanalyses A tot en met E en kunnen de uitkomst volledig omkeren.</t>
        </is>
      </c>
    </row>
    <row r="24">
      <c r="A24" s="15" t="inlineStr">
        <is>
          <t>Bron van het Vpb-tarief</t>
        </is>
      </c>
      <c r="B24" s="28" t="inlineStr">
        <is>
          <t>Het Vpb-tarief 2026 (19% tot € 200.000 en 25,8% daarboven) is niet ontleend aan de aangeleverde wetteksten maar aan openbare bronnen, geraadpleegd op 11 augustus 2026. Controleer dit vóór gebruik.</t>
        </is>
      </c>
    </row>
    <row r="25">
      <c r="A25" s="15" t="inlineStr">
        <is>
          <t>Disclaimer</t>
        </is>
      </c>
      <c r="B25" s="28" t="inlineStr">
        <is>
          <t>Indicatieve berekening op basis van de wetteksten 2026 en de deelanalyses Liquidatie BV A tot en met E. Geen fiscaal advies. Laat het opgeofferde bedrag, de verkrijgingsprijs, het stakingsmoment en de routekeuze toetsen door een fiscalist van Taxcount voordat u handelt.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2026-08-11T12:03:18Z</dcterms:created>
  <dcterms:modified xmlns:dcterms="http://purl.org/dc/terms/" xmlns:xsi="http://www.w3.org/2001/XMLSchema-instance" xsi:type="dcterms:W3CDTF">2026-08-11T12:03:18Z</dcterms:modified>
</cp:coreProperties>
</file>