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Toelichting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&quot;€ &quot;#,##0"/>
  </numFmts>
  <fonts count="16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Poppins"/>
      <charset val="1"/>
      <family val="0"/>
      <b val="1"/>
      <color rgb="FFFFFFFF"/>
      <sz val="14"/>
    </font>
    <font>
      <name val="Poppins"/>
      <charset val="1"/>
      <family val="0"/>
      <color rgb="FFDCE7FF"/>
      <sz val="9"/>
    </font>
    <font>
      <name val="Poppins"/>
      <charset val="1"/>
      <family val="0"/>
      <b val="1"/>
      <color rgb="FFFFFFFF"/>
      <sz val="11"/>
    </font>
    <font>
      <name val="Poppins"/>
      <charset val="1"/>
      <family val="0"/>
      <color rgb="FF051B34"/>
      <sz val="10"/>
    </font>
    <font>
      <name val="Poppins"/>
      <charset val="1"/>
      <family val="0"/>
      <b val="1"/>
      <color rgb="FF007BFF"/>
      <sz val="10"/>
    </font>
    <font>
      <name val="Poppins"/>
      <charset val="1"/>
      <family val="0"/>
      <i val="1"/>
      <color rgb="FF69727D"/>
      <sz val="9"/>
    </font>
    <font>
      <name val="Poppins"/>
      <charset val="1"/>
      <family val="0"/>
      <b val="1"/>
      <color rgb="FF051B34"/>
      <sz val="10"/>
    </font>
    <font>
      <name val="Poppins"/>
      <charset val="1"/>
      <family val="0"/>
      <color rgb="FFB45309"/>
      <sz val="9"/>
    </font>
    <font>
      <name val="Poppins"/>
      <charset val="1"/>
      <family val="0"/>
      <color rgb="FF69727D"/>
      <sz val="9"/>
    </font>
    <font>
      <name val="Poppins"/>
      <charset val="1"/>
      <family val="0"/>
      <b val="1"/>
      <color rgb="FF2C39DB"/>
      <sz val="10"/>
    </font>
    <font>
      <name val="Poppins"/>
      <charset val="1"/>
      <family val="0"/>
      <i val="1"/>
      <color rgb="FF55595C"/>
      <sz val="9"/>
    </font>
    <font>
      <name val="Poppins"/>
      <charset val="1"/>
      <family val="0"/>
      <color rgb="FF55595C"/>
      <sz val="9"/>
    </font>
  </fonts>
  <fills count="6">
    <fill>
      <patternFill/>
    </fill>
    <fill>
      <patternFill patternType="gray125"/>
    </fill>
    <fill>
      <patternFill patternType="solid">
        <fgColor rgb="FF051B34"/>
        <bgColor rgb="FF003300"/>
      </patternFill>
    </fill>
    <fill>
      <patternFill patternType="solid">
        <fgColor rgb="FF007BFF"/>
        <bgColor rgb="FF3366FF"/>
      </patternFill>
    </fill>
    <fill>
      <patternFill patternType="solid">
        <fgColor rgb="FFF5F7FF"/>
        <bgColor rgb="FFFFFFFF"/>
      </patternFill>
    </fill>
    <fill>
      <patternFill patternType="solid">
        <fgColor rgb="FF2C39DB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33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5" fillId="2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7" fillId="4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164" fontId="8" fillId="0" borderId="0" applyAlignment="1" pivotButton="0" quotePrefix="0" xfId="0">
      <alignment horizontal="general" vertical="bottom"/>
    </xf>
    <xf numFmtId="9" fontId="8" fillId="0" borderId="0" applyAlignment="1" pivotButton="0" quotePrefix="0" xfId="0">
      <alignment horizontal="general" vertical="bottom"/>
    </xf>
    <xf numFmtId="0" fontId="10" fillId="4" borderId="0" applyAlignment="1" pivotButton="0" quotePrefix="0" xfId="0">
      <alignment horizontal="general" vertical="bottom"/>
    </xf>
    <xf numFmtId="164" fontId="10" fillId="0" borderId="0" applyAlignment="1" pivotButton="0" quotePrefix="0" xfId="0">
      <alignment horizontal="general" vertical="bottom"/>
    </xf>
    <xf numFmtId="49" fontId="11" fillId="0" borderId="0" applyAlignment="1" pivotButton="0" quotePrefix="0" xfId="0">
      <alignment horizontal="general" vertical="top" wrapText="1"/>
    </xf>
    <xf numFmtId="1" fontId="8" fillId="0" borderId="0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5" fillId="2" borderId="0" applyAlignment="1" pivotButton="0" quotePrefix="0" xfId="0">
      <alignment horizontal="general" vertical="bottom"/>
    </xf>
    <xf numFmtId="0" fontId="6" fillId="5" borderId="0" applyAlignment="1" pivotButton="0" quotePrefix="0" xfId="0">
      <alignment horizontal="general" vertical="bottom"/>
    </xf>
    <xf numFmtId="0" fontId="0" fillId="5" borderId="0" applyAlignment="1" pivotButton="0" quotePrefix="0" xfId="0">
      <alignment horizontal="general" vertical="bottom"/>
    </xf>
    <xf numFmtId="0" fontId="7" fillId="4" borderId="0" applyAlignment="1" pivotButton="0" quotePrefix="0" xfId="0">
      <alignment horizontal="general" vertical="bottom"/>
    </xf>
    <xf numFmtId="0" fontId="13" fillId="0" borderId="0" applyAlignment="1" pivotButton="0" quotePrefix="0" xfId="0">
      <alignment horizontal="general" vertical="bottom"/>
    </xf>
    <xf numFmtId="0" fontId="14" fillId="0" borderId="0" applyAlignment="1" pivotButton="0" quotePrefix="0" xfId="0">
      <alignment horizontal="general" vertical="bottom"/>
    </xf>
    <xf numFmtId="164" fontId="13" fillId="0" borderId="0" applyAlignment="1" pivotButton="0" quotePrefix="0" xfId="0">
      <alignment horizontal="general" vertical="bottom"/>
    </xf>
    <xf numFmtId="9" fontId="13" fillId="0" borderId="0" applyAlignment="1" pivotButton="0" quotePrefix="0" xfId="0">
      <alignment horizontal="general" vertical="bottom"/>
    </xf>
    <xf numFmtId="0" fontId="10" fillId="4" borderId="0" applyAlignment="1" pivotButton="0" quotePrefix="0" xfId="0">
      <alignment horizontal="general" vertical="bottom"/>
    </xf>
    <xf numFmtId="164" fontId="10" fillId="0" borderId="0" applyAlignment="1" pivotButton="0" quotePrefix="0" xfId="0">
      <alignment horizontal="general" vertical="bottom"/>
    </xf>
    <xf numFmtId="49" fontId="11" fillId="0" borderId="0" applyAlignment="1" pivotButton="0" quotePrefix="0" xfId="0">
      <alignment horizontal="general" vertical="top" wrapText="1"/>
    </xf>
    <xf numFmtId="1" fontId="13" fillId="0" borderId="0" applyAlignment="1" pivotButton="0" quotePrefix="0" xfId="0">
      <alignment horizontal="general" vertical="bottom"/>
    </xf>
    <xf numFmtId="0" fontId="15" fillId="0" borderId="0" applyAlignment="1" pivotButton="0" quotePrefix="0" xfId="0">
      <alignment horizontal="general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7FF"/>
      <rgbColor rgb="FFDCE7FF"/>
      <rgbColor rgb="FF660066"/>
      <rgbColor rgb="FFFF8080"/>
      <rgbColor rgb="FF007BFF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9727D"/>
      <rgbColor rgb="FF969696"/>
      <rgbColor rgb="FF051B34"/>
      <rgbColor rgb="FF339966"/>
      <rgbColor rgb="FF003300"/>
      <rgbColor rgb="FF333300"/>
      <rgbColor rgb="FFB45309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C32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8" customWidth="1" style="16" min="1" max="1"/>
    <col width="46" customWidth="1" style="16" min="2" max="2"/>
    <col width="62" customWidth="1" style="16" min="3" max="3"/>
  </cols>
  <sheetData>
    <row r="1" ht="17.35" customHeight="1" s="17">
      <c r="A1" s="18" t="inlineStr">
        <is>
          <t>TAXCOUNT  ·  BOR-CALCULATOR 2026</t>
        </is>
      </c>
      <c r="B1" s="19" t="n"/>
      <c r="C1" s="19" t="n"/>
    </row>
    <row r="2" ht="15" customHeight="1" s="17">
      <c r="A2" s="20" t="inlineStr">
        <is>
          <t>Bedrijfsopvolgingsregeling schenk- en erfbelasting (art. 35b–35f SW 1956) — vrijstelling en besparing  |  taxcount.nl</t>
        </is>
      </c>
      <c r="B2" s="19" t="n"/>
      <c r="C2" s="19" t="n"/>
    </row>
    <row r="3"/>
    <row r="4" ht="15" customHeight="1" s="17">
      <c r="A4" s="21" t="inlineStr">
        <is>
          <t>1.  GEGEVENS VERKRIJGING</t>
        </is>
      </c>
      <c r="B4" s="22" t="n"/>
      <c r="C4" s="22" t="n"/>
    </row>
    <row r="5" ht="15" customHeight="1" s="17">
      <c r="A5" s="23" t="inlineStr">
        <is>
          <t>Naam verkrijger</t>
        </is>
      </c>
      <c r="B5" s="24" t="n"/>
      <c r="C5" s="25" t="inlineStr">
        <is>
          <t>Per verkrijger invullen</t>
        </is>
      </c>
    </row>
    <row r="6" ht="15" customHeight="1" s="17">
      <c r="A6" s="23" t="inlineStr">
        <is>
          <t>Verkrijging via</t>
        </is>
      </c>
      <c r="B6" s="24" t="inlineStr">
        <is>
          <t>SCHENKING</t>
        </is>
      </c>
      <c r="C6" s="25" t="inlineStr">
        <is>
          <t>SCHENKING of VERERVING — bepaalt de bezitseis en de leeftijdseis</t>
        </is>
      </c>
    </row>
    <row r="7" ht="15" customHeight="1" s="17">
      <c r="A7" s="23" t="inlineStr">
        <is>
          <t>Waarde going concern objectieve onderneming</t>
        </is>
      </c>
      <c r="B7" s="26" t="n">
        <v>2000000</v>
      </c>
      <c r="C7" s="25" t="inlineStr">
        <is>
          <t>Waardering going concern, minimaal liquidatiewaarde (art. 21, lid 13)</t>
        </is>
      </c>
    </row>
    <row r="8" ht="15" customHeight="1" s="17">
      <c r="A8" s="23" t="inlineStr">
        <is>
          <t>Liquidatiewaarde (indien hoger)</t>
        </is>
      </c>
      <c r="B8" s="26" t="n">
        <v>0</v>
      </c>
      <c r="C8" s="25" t="inlineStr">
        <is>
          <t>Alleen invullen als de liquidatiewaarde hoger is; het verschil is 100% vrijgesteld</t>
        </is>
      </c>
    </row>
    <row r="9" ht="15" customHeight="1" s="17">
      <c r="A9" s="23" t="inlineStr">
        <is>
          <t>Aandeel van deze verkrijger in de onderneming</t>
        </is>
      </c>
      <c r="B9" s="27" t="n">
        <v>1</v>
      </c>
      <c r="C9" s="25" t="inlineStr">
        <is>
          <t>De voetvrijstelling wordt naar rato verdeeld bij meerdere verkrijgers</t>
        </is>
      </c>
    </row>
    <row r="10" ht="15" customHeight="1" s="17">
      <c r="A10" s="23" t="inlineStr">
        <is>
          <t>Tariefgroep</t>
        </is>
      </c>
      <c r="B10" s="24" t="inlineStr">
        <is>
          <t>I (partner/kind)</t>
        </is>
      </c>
      <c r="C10" s="25" t="inlineStr">
        <is>
          <t>I: partner en kinderen · I+80%: kleinkinderen · II: overige verkrijgers</t>
        </is>
      </c>
    </row>
    <row r="11" ht="15" customHeight="1" s="17">
      <c r="A11" s="23" t="inlineStr">
        <is>
          <t>Persoonlijke vrijstelling verkrijger</t>
        </is>
      </c>
      <c r="B11" s="26" t="n">
        <v>0</v>
      </c>
      <c r="C11" s="25" t="inlineStr">
        <is>
          <t>Bijv. kindvrijstelling erfbelasting € 26.230 of jaarlijkse schenkvrijstelling € 6.908 (2026)</t>
        </is>
      </c>
    </row>
    <row r="12"/>
    <row r="13" ht="15" customHeight="1" s="17">
      <c r="A13" s="21" t="inlineStr">
        <is>
          <t>2.  BOR-VRIJSTELLING</t>
        </is>
      </c>
      <c r="B13" s="22" t="n"/>
      <c r="C13" s="22" t="n"/>
    </row>
    <row r="14" ht="15" customHeight="1" s="17">
      <c r="A14" s="28" t="inlineStr">
        <is>
          <t>Verkregen ondernemingsvermogen (going concern)</t>
        </is>
      </c>
      <c r="B14" s="29">
        <f>ROUND($B$7*$B$9,0)</f>
        <v/>
      </c>
      <c r="C14" s="25" t="n"/>
    </row>
    <row r="15" ht="15" customHeight="1" s="17">
      <c r="A15" s="28" t="inlineStr">
        <is>
          <t>Vrijstelling liquidatiewaarde &gt; going concern (100%)</t>
        </is>
      </c>
      <c r="B15" s="29">
        <f>ROUND(MAX(0,B8-B7)*B9,0)</f>
        <v/>
      </c>
      <c r="C15" s="25" t="inlineStr">
        <is>
          <t>art. 35b, lid 1, b, 1°</t>
        </is>
      </c>
    </row>
    <row r="16" ht="15" customHeight="1" s="17">
      <c r="A16" s="28" t="inlineStr">
        <is>
          <t>Voetvrijstelling naar rato</t>
        </is>
      </c>
      <c r="B16" s="29">
        <f>ROUND(Toelichting!$B$5*B9,0)</f>
        <v/>
      </c>
      <c r="C16" s="25" t="inlineStr">
        <is>
          <t>€ 1.543.500 per objectieve onderneming, evenredig per verkrijger</t>
        </is>
      </c>
    </row>
    <row r="17" ht="15" customHeight="1" s="17">
      <c r="A17" s="28" t="inlineStr">
        <is>
          <t>100%-vrijstelling</t>
        </is>
      </c>
      <c r="B17" s="29">
        <f>MIN(B14,B16)</f>
        <v/>
      </c>
      <c r="C17" s="25" t="n"/>
    </row>
    <row r="18" ht="15" customHeight="1" s="17">
      <c r="A18" s="28" t="inlineStr">
        <is>
          <t>75%-vrijstelling over het meerdere</t>
        </is>
      </c>
      <c r="B18" s="29">
        <f>ROUND(Toelichting!$B$6*MAX(0,B14-B16),0)</f>
        <v/>
      </c>
      <c r="C18" s="25" t="n"/>
    </row>
    <row r="19" ht="15" customHeight="1" s="17">
      <c r="A19" s="28" t="inlineStr">
        <is>
          <t>Totaal voorwaardelijk vrijgesteld</t>
        </is>
      </c>
      <c r="B19" s="29">
        <f>B15+B17+B18</f>
        <v/>
      </c>
      <c r="C19" s="25" t="inlineStr">
        <is>
          <t>Wordt pas definitief na 3 jaar voortzetting</t>
        </is>
      </c>
    </row>
    <row r="20" ht="15" customHeight="1" s="17">
      <c r="A20" s="28" t="inlineStr">
        <is>
          <t>Belast deel (geconserveerde waarde)</t>
        </is>
      </c>
      <c r="B20" s="29">
        <f>MAX(0,B14-B17-B18)</f>
        <v/>
      </c>
      <c r="C20" s="25" t="inlineStr">
        <is>
          <t>Hiervoor is 10 jaar rentedragend uitstel van betaling mogelijk (art. 25, lid 12 IW 1990)</t>
        </is>
      </c>
    </row>
    <row r="21"/>
    <row r="22" ht="15" customHeight="1" s="17">
      <c r="A22" s="21" t="inlineStr">
        <is>
          <t>3.  HEFFING EN BESPARING</t>
        </is>
      </c>
      <c r="B22" s="22" t="n"/>
      <c r="C22" s="22" t="n"/>
    </row>
    <row r="23" ht="15" customHeight="1" s="17">
      <c r="A23" s="28" t="inlineStr">
        <is>
          <t>Belasting MET BOR</t>
        </is>
      </c>
      <c r="B23" s="29">
        <f>ROUND(IF($B$10="II (overig)",Toelichting!$B$10*MIN(MAX(0,B20-$B$11),Toelichting!$B$7)+Toelichting!$B$11*MAX(0,MAX(0,B20-$B$11)-Toelichting!$B$7),(Toelichting!$B$8*MIN(MAX(0,B20-$B$11),Toelichting!$B$7)+Toelichting!$B$9*MAX(0,MAX(0,B20-$B$11)-Toelichting!$B$7))*IF($B$10="I+80% (kleinkind)",1+Toelichting!$B$12,1)),0)</f>
        <v/>
      </c>
      <c r="C23" s="25" t="inlineStr">
        <is>
          <t>Over het belaste deel, na de persoonlijke vrijstelling</t>
        </is>
      </c>
    </row>
    <row r="24" ht="15" customHeight="1" s="17">
      <c r="A24" s="28" t="inlineStr">
        <is>
          <t>Belasting ZONDER BOR</t>
        </is>
      </c>
      <c r="B24" s="29">
        <f>ROUND(IF($B$10="II (overig)",Toelichting!$B$10*MIN(MAX(0,B14-$B$11),Toelichting!$B$7)+Toelichting!$B$11*MAX(0,MAX(0,B14-$B$11)-Toelichting!$B$7),(Toelichting!$B$8*MIN(MAX(0,B14-$B$11),Toelichting!$B$7)+Toelichting!$B$9*MAX(0,MAX(0,B14-$B$11)-Toelichting!$B$7))*IF($B$10="I+80% (kleinkind)",1+Toelichting!$B$12,1)),0)</f>
        <v/>
      </c>
      <c r="C24" s="25" t="inlineStr">
        <is>
          <t>Ter vergelijking: heffing over de volledige verkrijging</t>
        </is>
      </c>
    </row>
    <row r="25" ht="15" customHeight="1" s="17">
      <c r="A25" s="28" t="inlineStr">
        <is>
          <t>BESPARING DOOR DE BOR</t>
        </is>
      </c>
      <c r="B25" s="29">
        <f>B24-B23</f>
        <v/>
      </c>
      <c r="C25" s="25" t="n"/>
    </row>
    <row r="26"/>
    <row r="27" ht="15" customHeight="1" s="17">
      <c r="A27" s="21" t="inlineStr">
        <is>
          <t>4.  VOORWAARDEN — SIGNALERINGEN</t>
        </is>
      </c>
      <c r="B27" s="22" t="n"/>
      <c r="C27" s="22" t="n"/>
    </row>
    <row r="28" ht="33.75" customHeight="1" s="17">
      <c r="A28" s="28" t="inlineStr">
        <is>
          <t>Bezitseis</t>
        </is>
      </c>
      <c r="B28" s="30">
        <f>IF(B6="SCHENKING","Schenker moet de onderneming ≥ 5 jaar bezitten (verlengd met 6 mnd per jaar dat de schenker &gt; AOW+6 is); het belang mag in die periode niet zijn toegenomen","Erflater moet de onderneming ≥ 1 jaar bezitten (verlengd met 6 mnd per jaar dat de erflater &gt; AOW+2 is)")</f>
        <v/>
      </c>
      <c r="C28" s="25" t="inlineStr">
        <is>
          <t>art. 35d</t>
        </is>
      </c>
    </row>
    <row r="29" ht="33.75" customHeight="1" s="17">
      <c r="A29" s="28" t="inlineStr">
        <is>
          <t>Voortzettingseis</t>
        </is>
      </c>
      <c r="B29" s="30">
        <f>"Verkrijger moet 3 jaar voortzetten (verkrijgingen vanaf 1-1-2025); eerdere verkoop/staking = evenredig verval. Strijdige gebeurtenis binnen 8 maanden aangeven (art. 35e, lid 8)"</f>
        <v/>
      </c>
      <c r="C29" s="25" t="n"/>
    </row>
    <row r="30" ht="33.75" customHeight="1" s="17">
      <c r="A30" s="28" t="inlineStr">
        <is>
          <t>Leeftijd en formaliteiten</t>
        </is>
      </c>
      <c r="B30" s="30">
        <f>IF(B6="SCHENKING","Verkrijger moet ≥ 21 jaar zijn bij schenking. ","")&amp;"Vrijstelling én conservering gelijktijdig met de aangifte verzoeken (art. 35b, lid 7)"</f>
        <v/>
      </c>
      <c r="C30" s="25" t="n"/>
    </row>
    <row r="31" ht="33.75" customHeight="1" s="17">
      <c r="A31" s="28" t="inlineStr">
        <is>
          <t>Kwalificerend vermogen</t>
        </is>
      </c>
      <c r="B31" s="30">
        <f>"Alleen echt ondernemingsvermogen telt: verhuurd/ter beschikking gesteld vastgoed is bij fictie beleggingsvermogen (sinds 2024); gemengd gebruikte bedrijfsmiddelen ≥ € 103.000 tellen alleen voor het zakelijke deel (sinds 2025); ab-aandelen: ≥ 5% en het lichaam drijft een onderneming"</f>
        <v/>
      </c>
      <c r="C31" s="25" t="n"/>
    </row>
    <row r="32" ht="33.75" customHeight="1" s="17">
      <c r="A32" s="28" t="inlineStr">
        <is>
          <t>Samenloop IB</t>
        </is>
      </c>
      <c r="B32" s="30">
        <f>"De BOR dekt alleen de schenk-/erfbelasting — voor de inkomstenbelasting (ab-claim of stakingswinst) gelden aparte doorschuifregelingen (art. 4.17a/4.17c en 3.63 Wet IB) — laat beide sporen door de fiscalist afstemmen"</f>
        <v/>
      </c>
      <c r="C32" s="25" t="n"/>
    </row>
  </sheetData>
  <dataValidations count="2">
    <dataValidation sqref="B6" showDropDown="0" showInputMessage="0" showErrorMessage="0" allowBlank="1" type="list" errorStyle="stop" operator="between">
      <formula1>"SCHENKING,VERERVING"</formula1>
      <formula2>0</formula2>
    </dataValidation>
    <dataValidation sqref="B10" showDropDown="0" showInputMessage="0" showErrorMessage="0" allowBlank="1" type="list" errorStyle="stop" operator="between">
      <formula1>"I (partner/kind),I+80% (kleinkind),II (overig)"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C17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6" customWidth="1" style="16" min="1" max="1"/>
    <col width="110" customWidth="1" style="16" min="2" max="2"/>
  </cols>
  <sheetData>
    <row r="1" ht="17.35" customHeight="1" s="17">
      <c r="A1" s="18" t="inlineStr">
        <is>
          <t>TAXCOUNT  ·  TOELICHTING</t>
        </is>
      </c>
      <c r="B1" s="19" t="n"/>
      <c r="C1" s="19" t="n"/>
    </row>
    <row r="2" ht="15" customHeight="1" s="17">
      <c r="A2" s="20" t="inlineStr">
        <is>
          <t>Parameters 2026 (aanpasbaar) en bronnen  |  taxcount.nl</t>
        </is>
      </c>
      <c r="B2" s="19" t="n"/>
      <c r="C2" s="19" t="n"/>
    </row>
    <row r="3"/>
    <row r="4" ht="15" customHeight="1" s="17">
      <c r="A4" s="21" t="inlineStr">
        <is>
          <t>PARAMETERS 2026 (BLAUW = AANPASBAAR)</t>
        </is>
      </c>
      <c r="B4" s="22" t="n"/>
      <c r="C4" s="22" t="n"/>
    </row>
    <row r="5" ht="15" customHeight="1" s="17">
      <c r="A5" s="23" t="inlineStr">
        <is>
          <t>Voetvrijstelling (100%) per objectieve onderneming</t>
        </is>
      </c>
      <c r="B5" s="31" t="n">
        <v>1543500</v>
      </c>
      <c r="C5" s="25" t="inlineStr">
        <is>
          <t>art. 35b, lid 1 SW</t>
        </is>
      </c>
    </row>
    <row r="6" ht="15" customHeight="1" s="17">
      <c r="A6" s="23" t="inlineStr">
        <is>
          <t>Vrijstelling boven de voet</t>
        </is>
      </c>
      <c r="B6" s="27" t="n">
        <v>0.75</v>
      </c>
      <c r="C6" s="25" t="inlineStr">
        <is>
          <t>art. 35b, lid 1, b, 3° SW</t>
        </is>
      </c>
    </row>
    <row r="7" ht="15" customHeight="1" s="17">
      <c r="A7" s="23" t="inlineStr">
        <is>
          <t>Tariefschijfgrens</t>
        </is>
      </c>
      <c r="B7" s="31" t="n">
        <v>158669</v>
      </c>
      <c r="C7" s="25" t="inlineStr">
        <is>
          <t>art. 24, lid 1 SW</t>
        </is>
      </c>
    </row>
    <row r="8" ht="15" customHeight="1" s="17">
      <c r="A8" s="23" t="inlineStr">
        <is>
          <t>Tariefgroep I — laag</t>
        </is>
      </c>
      <c r="B8" s="27" t="n">
        <v>0.1</v>
      </c>
      <c r="C8" s="25" t="inlineStr">
        <is>
          <t>partner/afstammelingen rechte lijn</t>
        </is>
      </c>
    </row>
    <row r="9" ht="15" customHeight="1" s="17">
      <c r="A9" s="23" t="inlineStr">
        <is>
          <t>Tariefgroep I — hoog</t>
        </is>
      </c>
      <c r="B9" s="27" t="n">
        <v>0.2</v>
      </c>
      <c r="C9" s="25" t="inlineStr">
        <is>
          <t>boven de schijfgrens</t>
        </is>
      </c>
    </row>
    <row r="10" ht="15" customHeight="1" s="17">
      <c r="A10" s="23" t="inlineStr">
        <is>
          <t>Tariefgroep II — laag</t>
        </is>
      </c>
      <c r="B10" s="27" t="n">
        <v>0.3</v>
      </c>
      <c r="C10" s="25" t="inlineStr">
        <is>
          <t>overige verkrijgers</t>
        </is>
      </c>
    </row>
    <row r="11" ht="15" customHeight="1" s="17">
      <c r="A11" s="23" t="inlineStr">
        <is>
          <t>Tariefgroep II — hoog</t>
        </is>
      </c>
      <c r="B11" s="27" t="n">
        <v>0.4</v>
      </c>
      <c r="C11" s="25" t="inlineStr">
        <is>
          <t>boven de schijfgrens</t>
        </is>
      </c>
    </row>
    <row r="12" ht="15" customHeight="1" s="17">
      <c r="A12" s="23" t="inlineStr">
        <is>
          <t>Opslag kleinkinderen</t>
        </is>
      </c>
      <c r="B12" s="27" t="n">
        <v>0.8</v>
      </c>
      <c r="C12" s="25" t="inlineStr">
        <is>
          <t>berekende belasting tariefgroep I + 80% (art. 24, lid 1, noot 1)</t>
        </is>
      </c>
    </row>
    <row r="13"/>
    <row r="14" ht="15" customHeight="1" s="17">
      <c r="A14" s="21" t="inlineStr">
        <is>
          <t>SPELREGELS</t>
        </is>
      </c>
      <c r="B14" s="22" t="n"/>
      <c r="C14" s="22" t="n"/>
    </row>
    <row r="15" ht="54.75" customHeight="1" s="17">
      <c r="A15" s="28" t="inlineStr">
        <is>
          <t>Systematiek</t>
        </is>
      </c>
      <c r="B15" s="32" t="inlineStr">
        <is>
          <t>Vrijstelling is voorwaardelijk en op verzoek: 100% van het verschil liquidatie-/goingconcernwaarde + 100% tot de voetvrijstelling + 75% over het meerdere. Het belaste deel is geconserveerde waarde met 10 jaar rentedragend uitstel. Een tegenprestatie of last vermindert de grondslag voor de vrijstelling niet (art. 35b, lid 4).</t>
        </is>
      </c>
    </row>
    <row r="16" ht="54.75" customHeight="1" s="17">
      <c r="A16" s="28" t="inlineStr">
        <is>
          <t>Vereenvoudigingen in deze tool</t>
        </is>
      </c>
      <c r="B16" s="32" t="inlineStr">
        <is>
          <t>De persoonlijke vrijstelling wordt volledig op het BOR-belaste deel toegepast; latenties (art. 20 SW), overige verkrijgingen in dezelfde nalatenschap en de IB-doorschuifregelingen zitten niet in de berekening — laat de aangifte door de fiscalist opstellen.</t>
        </is>
      </c>
    </row>
    <row r="17" ht="54.75" customHeight="1" s="17">
      <c r="A17" s="28" t="inlineStr">
        <is>
          <t>Disclaimer</t>
        </is>
      </c>
      <c r="B17" s="32" t="inlineStr">
        <is>
          <t>Indicatieve berekening op basis van de wettekst 2026 (bedragen per 1-1-2026). Geen fiscaal advies.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2026-07-08T11:30:04Z</dcterms:created>
  <dcterms:modified xmlns:dcterms="http://purl.org/dc/terms/" xmlns:xsi="http://www.w3.org/2001/XMLSchema-instance" xsi:type="dcterms:W3CDTF">2026-07-16T07:53:05Z</dcterms:modified>
  <cp:revision>0</cp:revision>
</cp:coreProperties>
</file>