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500" firstSheet="0" activeTab="3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Investeringen" sheetId="2" state="visible" r:id="rId2"/>
    <sheet xmlns:r="http://schemas.openxmlformats.org/officeDocument/2006/relationships" name="Desinvesteringen" sheetId="3" state="visible" r:id="rId3"/>
    <sheet xmlns:r="http://schemas.openxmlformats.org/officeDocument/2006/relationships" name="Toelichting" sheetId="4" state="visible" r:id="rId4"/>
  </sheets>
  <definedNames/>
  <calcPr calcId="191029" fullCalcOnLoad="1" iterateDelta="0.0001"/>
</workbook>
</file>

<file path=xl/styles.xml><?xml version="1.0" encoding="utf-8"?>
<styleSheet xmlns="http://schemas.openxmlformats.org/spreadsheetml/2006/main">
  <numFmts count="3">
    <numFmt numFmtId="164" formatCode="0.0%"/>
    <numFmt numFmtId="165" formatCode="&quot;€ &quot;#,##0"/>
    <numFmt numFmtId="166" formatCode="dd\-mm\-yyyy"/>
  </numFmts>
  <fonts count="17">
    <font>
      <name val="Calibri"/>
      <charset val="1"/>
      <family val="2"/>
      <color theme="1"/>
      <sz val="11"/>
    </font>
    <font>
      <name val="Poppins"/>
      <charset val="1"/>
      <b val="1"/>
      <color rgb="FFFFFFFF"/>
      <sz val="14"/>
    </font>
    <font>
      <name val="Poppins"/>
      <charset val="1"/>
      <color rgb="FFDCE7FF"/>
      <sz val="9"/>
    </font>
    <font>
      <name val="Poppins"/>
      <charset val="1"/>
      <b val="1"/>
      <color rgb="FFFFFFFF"/>
      <sz val="11"/>
    </font>
    <font>
      <name val="Poppins"/>
      <charset val="1"/>
      <color rgb="FF051B34"/>
      <sz val="10"/>
    </font>
    <font>
      <name val="Poppins"/>
      <charset val="1"/>
      <b val="1"/>
      <color rgb="FF007BFF"/>
      <sz val="10"/>
    </font>
    <font>
      <name val="Poppins"/>
      <charset val="1"/>
      <i val="1"/>
      <color rgb="FF69727D"/>
      <sz val="9"/>
    </font>
    <font>
      <name val="Poppins"/>
      <charset val="1"/>
      <b val="1"/>
      <color rgb="FF051B34"/>
      <sz val="10"/>
    </font>
    <font>
      <name val="Poppins"/>
      <charset val="1"/>
      <color rgb="FFB45309"/>
      <sz val="9"/>
    </font>
    <font>
      <name val="Poppins"/>
      <charset val="1"/>
      <b val="1"/>
      <color rgb="FFFFFFFF"/>
      <sz val="9"/>
    </font>
    <font>
      <name val="Poppins"/>
      <charset val="1"/>
      <color rgb="FF007BFF"/>
      <sz val="10"/>
    </font>
    <font>
      <name val="Poppins"/>
      <charset val="1"/>
      <b val="1"/>
      <color rgb="FFFFFFFF"/>
      <sz val="10"/>
    </font>
    <font>
      <name val="Poppins"/>
      <charset val="1"/>
      <color rgb="FF69727D"/>
      <sz val="9"/>
    </font>
    <font>
      <name val="Poppins"/>
      <charset val="1"/>
      <b val="1"/>
      <color rgb="FF2C39DB"/>
      <sz val="10"/>
    </font>
    <font>
      <name val="Poppins"/>
      <charset val="1"/>
      <i val="1"/>
      <color rgb="FF55595C"/>
      <sz val="9"/>
    </font>
    <font>
      <name val="Poppins"/>
      <charset val="1"/>
      <color rgb="FF2C39DB"/>
      <sz val="10"/>
    </font>
    <font>
      <name val="Poppins"/>
      <charset val="1"/>
      <color rgb="FF55595C"/>
      <sz val="9"/>
    </font>
  </fonts>
  <fills count="7">
    <fill>
      <patternFill/>
    </fill>
    <fill>
      <patternFill patternType="gray125"/>
    </fill>
    <fill>
      <patternFill patternType="solid">
        <fgColor rgb="FF051B34"/>
        <bgColor rgb="FF003300"/>
      </patternFill>
    </fill>
    <fill>
      <patternFill patternType="solid">
        <fgColor rgb="FF007BFF"/>
        <bgColor rgb="FF3366FF"/>
      </patternFill>
    </fill>
    <fill>
      <patternFill patternType="solid">
        <fgColor rgb="FFF5F7FF"/>
        <bgColor rgb="FFFFFFFF"/>
      </patternFill>
    </fill>
    <fill>
      <patternFill patternType="solid">
        <fgColor rgb="FFFFFFFF"/>
        <bgColor rgb="FFF5F7FF"/>
      </patternFill>
    </fill>
    <fill>
      <patternFill patternType="solid">
        <fgColor rgb="FF2C39DB"/>
      </patternFill>
    </fill>
  </fills>
  <borders count="2">
    <border>
      <left/>
      <right/>
      <top/>
      <bottom/>
      <diagonal/>
    </border>
    <border>
      <left/>
      <right/>
      <top/>
      <bottom style="thin">
        <color rgb="FFDCE7FF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2" borderId="0" pivotButton="0" quotePrefix="0" xfId="0"/>
    <xf numFmtId="0" fontId="3" fillId="3" borderId="0" pivotButton="0" quotePrefix="0" xfId="0"/>
    <xf numFmtId="0" fontId="0" fillId="3" borderId="0" pivotButton="0" quotePrefix="0" xfId="0"/>
    <xf numFmtId="0" fontId="4" fillId="4" borderId="0" pivotButton="0" quotePrefix="0" xfId="0"/>
    <xf numFmtId="0" fontId="5" fillId="0" borderId="0" pivotButton="0" quotePrefix="0" xfId="0"/>
    <xf numFmtId="0" fontId="6" fillId="0" borderId="0" pivotButton="0" quotePrefix="0" xfId="0"/>
    <xf numFmtId="164" fontId="5" fillId="0" borderId="0" pivotButton="0" quotePrefix="0" xfId="0"/>
    <xf numFmtId="0" fontId="7" fillId="4" borderId="0" pivotButton="0" quotePrefix="0" xfId="0"/>
    <xf numFmtId="165" fontId="7" fillId="0" borderId="0" pivotButton="0" quotePrefix="0" xfId="0"/>
    <xf numFmtId="49" fontId="8" fillId="0" borderId="0" applyAlignment="1" pivotButton="0" quotePrefix="0" xfId="0">
      <alignment vertical="top" wrapText="1"/>
    </xf>
    <xf numFmtId="0" fontId="9" fillId="2" borderId="0" applyAlignment="1" pivotButton="0" quotePrefix="0" xfId="0">
      <alignment vertical="center" wrapText="1"/>
    </xf>
    <xf numFmtId="0" fontId="10" fillId="4" borderId="1" pivotButton="0" quotePrefix="0" xfId="0"/>
    <xf numFmtId="166" fontId="10" fillId="4" borderId="1" pivotButton="0" quotePrefix="0" xfId="0"/>
    <xf numFmtId="165" fontId="10" fillId="4" borderId="1" pivotButton="0" quotePrefix="0" xfId="0"/>
    <xf numFmtId="166" fontId="4" fillId="4" borderId="1" pivotButton="0" quotePrefix="0" xfId="0"/>
    <xf numFmtId="165" fontId="4" fillId="4" borderId="1" pivotButton="0" quotePrefix="0" xfId="0"/>
    <xf numFmtId="0" fontId="8" fillId="4" borderId="1" pivotButton="0" quotePrefix="0" xfId="0"/>
    <xf numFmtId="0" fontId="10" fillId="5" borderId="1" pivotButton="0" quotePrefix="0" xfId="0"/>
    <xf numFmtId="166" fontId="10" fillId="5" borderId="1" pivotButton="0" quotePrefix="0" xfId="0"/>
    <xf numFmtId="165" fontId="10" fillId="5" borderId="1" pivotButton="0" quotePrefix="0" xfId="0"/>
    <xf numFmtId="166" fontId="4" fillId="5" borderId="1" pivotButton="0" quotePrefix="0" xfId="0"/>
    <xf numFmtId="165" fontId="4" fillId="5" borderId="1" pivotButton="0" quotePrefix="0" xfId="0"/>
    <xf numFmtId="0" fontId="8" fillId="5" borderId="1" pivotButton="0" quotePrefix="0" xfId="0"/>
    <xf numFmtId="0" fontId="11" fillId="2" borderId="0" pivotButton="0" quotePrefix="0" xfId="0"/>
    <xf numFmtId="165" fontId="11" fillId="2" borderId="0" pivotButton="0" quotePrefix="0" xfId="0"/>
    <xf numFmtId="164" fontId="10" fillId="4" borderId="1" pivotButton="0" quotePrefix="0" xfId="0"/>
    <xf numFmtId="0" fontId="4" fillId="4" borderId="1" pivotButton="0" quotePrefix="0" xfId="0"/>
    <xf numFmtId="164" fontId="10" fillId="5" borderId="1" pivotButton="0" quotePrefix="0" xfId="0"/>
    <xf numFmtId="0" fontId="4" fillId="5" borderId="1" pivotButton="0" quotePrefix="0" xfId="0"/>
    <xf numFmtId="0" fontId="12" fillId="0" borderId="0" applyAlignment="1" pivotButton="0" quotePrefix="0" xfId="0">
      <alignment vertical="top" wrapText="1"/>
    </xf>
    <xf numFmtId="0" fontId="3" fillId="6" borderId="0" pivotButton="0" quotePrefix="0" xfId="0"/>
    <xf numFmtId="0" fontId="0" fillId="6" borderId="0" pivotButton="0" quotePrefix="0" xfId="0"/>
    <xf numFmtId="0" fontId="13" fillId="0" borderId="0" pivotButton="0" quotePrefix="0" xfId="0"/>
    <xf numFmtId="0" fontId="14" fillId="0" borderId="0" pivotButton="0" quotePrefix="0" xfId="0"/>
    <xf numFmtId="164" fontId="13" fillId="0" borderId="0" pivotButton="0" quotePrefix="0" xfId="0"/>
    <xf numFmtId="0" fontId="15" fillId="4" borderId="1" pivotButton="0" quotePrefix="0" xfId="0"/>
    <xf numFmtId="166" fontId="15" fillId="4" borderId="1" pivotButton="0" quotePrefix="0" xfId="0"/>
    <xf numFmtId="165" fontId="15" fillId="4" borderId="1" pivotButton="0" quotePrefix="0" xfId="0"/>
    <xf numFmtId="0" fontId="15" fillId="5" borderId="1" pivotButton="0" quotePrefix="0" xfId="0"/>
    <xf numFmtId="166" fontId="15" fillId="5" borderId="1" pivotButton="0" quotePrefix="0" xfId="0"/>
    <xf numFmtId="165" fontId="15" fillId="5" borderId="1" pivotButton="0" quotePrefix="0" xfId="0"/>
    <xf numFmtId="164" fontId="15" fillId="4" borderId="1" pivotButton="0" quotePrefix="0" xfId="0"/>
    <xf numFmtId="164" fontId="15" fillId="5" borderId="1" pivotButton="0" quotePrefix="0" xfId="0"/>
    <xf numFmtId="0" fontId="16" fillId="0" borderId="0" applyAlignment="1" pivotButton="0" quotePrefix="0" xfId="0">
      <alignment vertical="top" wrapText="1"/>
    </xf>
  </cellXfs>
  <cellStyles count="1">
    <cellStyle name="Standaard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7FF"/>
      <rgbColor rgb="FFDCE7FF"/>
      <rgbColor rgb="FF660066"/>
      <rgbColor rgb="FFFF8080"/>
      <rgbColor rgb="FF007BFF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9727D"/>
      <rgbColor rgb="FF969696"/>
      <rgbColor rgb="FF051B34"/>
      <rgbColor rgb="FF339966"/>
      <rgbColor rgb="FF003300"/>
      <rgbColor rgb="FF333300"/>
      <rgbColor rgb="FFB45309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zoomScaleNormal="100" workbookViewId="0">
      <selection activeCell="A1" sqref="A1"/>
    </sheetView>
  </sheetViews>
  <sheetFormatPr baseColWidth="8" defaultColWidth="8.7109375" defaultRowHeight="15"/>
  <cols>
    <col width="38" customWidth="1" min="1" max="1"/>
    <col width="52" customWidth="1" min="2" max="2"/>
    <col width="58" customWidth="1" min="3" max="3"/>
  </cols>
  <sheetData>
    <row r="1" ht="28.5" customHeight="1">
      <c r="A1" s="1" t="inlineStr">
        <is>
          <t>TAXCOUNT  ·  INVESTERINGSAFTREK 2026</t>
        </is>
      </c>
      <c r="B1" s="2" t="n"/>
      <c r="C1" s="2" t="n"/>
    </row>
    <row r="2" ht="19.5" customHeight="1">
      <c r="A2" s="3" t="inlineStr">
        <is>
          <t>Planner investeringsaftrek KIA · EIA · MIA — art. 3.40–3.47 Wet IB 2001  |  taxcount.nl</t>
        </is>
      </c>
      <c r="B2" s="2" t="n"/>
      <c r="C2" s="2" t="n"/>
    </row>
    <row r="3"/>
    <row r="4" ht="21.75" customHeight="1">
      <c r="A4" s="33" t="inlineStr">
        <is>
          <t>1.  UW GEGEVENS</t>
        </is>
      </c>
      <c r="B4" s="34" t="n"/>
      <c r="C4" s="34" t="n"/>
    </row>
    <row r="5" ht="19.5" customHeight="1">
      <c r="A5" s="6" t="inlineStr">
        <is>
          <t>Naam ondernemer / vennootschap</t>
        </is>
      </c>
      <c r="B5" s="35" t="n"/>
      <c r="C5" s="36" t="inlineStr">
        <is>
          <t>Vul uw naam of bedrijfsnaam in</t>
        </is>
      </c>
    </row>
    <row r="6" ht="19.5" customHeight="1">
      <c r="A6" s="6" t="inlineStr">
        <is>
          <t>Belastingjaar</t>
        </is>
      </c>
      <c r="B6" s="35" t="n">
        <v>2026</v>
      </c>
      <c r="C6" s="36" t="inlineStr">
        <is>
          <t>Alle bedragen en percentages zijn afgestemd op 2026</t>
        </is>
      </c>
    </row>
    <row r="7" ht="19.5" customHeight="1">
      <c r="A7" s="6" t="inlineStr">
        <is>
          <t>Marginaal belastingtarief</t>
        </is>
      </c>
      <c r="B7" s="37" t="n">
        <v>0.37</v>
      </c>
      <c r="C7" s="36" t="inlineStr">
        <is>
          <t>IB: 37% of 49,5% · Vpb: 19% of 25,8%. Effectief voordeel in de IB is lager door de MKB-winstvrijstelling</t>
        </is>
      </c>
    </row>
    <row r="8"/>
    <row r="9" ht="21.75" customHeight="1">
      <c r="A9" s="33" t="inlineStr">
        <is>
          <t>2.  BEREKENING INVESTERINGSAFTREK</t>
        </is>
      </c>
      <c r="B9" s="34" t="n"/>
      <c r="C9" s="34" t="n"/>
    </row>
    <row r="10" ht="19.5" customHeight="1">
      <c r="A10" s="10" t="inlineStr">
        <is>
          <t>Totale KIA-grondslag</t>
        </is>
      </c>
      <c r="B10" s="11">
        <f>Investeringen!I25</f>
        <v/>
      </c>
      <c r="C10" s="36" t="inlineStr">
        <is>
          <t>Som van kwalificerende investeringen (≥ € 450 per bedrijfsmiddel)</t>
        </is>
      </c>
    </row>
    <row r="11" ht="19.5" customHeight="1">
      <c r="A11" s="10" t="inlineStr">
        <is>
          <t>Kleinschaligheidsinvesteringsaftrek (KIA)</t>
        </is>
      </c>
      <c r="B11" s="11">
        <f>IF(OR(Investeringen!I25&lt;=2900,Investeringen!I25&gt;398236),0,IF(Investeringen!I25&lt;=71683,ROUND(0.28*Investeringen!I25,0),IF(Investeringen!I25&lt;=132746,20072,ROUND(20072-0.0756*(Investeringen!I25-132746),0))))</f>
        <v/>
      </c>
      <c r="C11" s="36" t="inlineStr">
        <is>
          <t>Staffel art. 3.41: 28% tot € 71.683 · max € 20.072 · afbouw 7,56% vanaf € 132.746 · nihil boven € 398.236</t>
        </is>
      </c>
    </row>
    <row r="12" ht="19.5" customHeight="1">
      <c r="A12" s="10" t="inlineStr">
        <is>
          <t>Energie-investeringsaftrek (EIA, 40%)</t>
        </is>
      </c>
      <c r="B12" s="11">
        <f>SUMIF(Investeringen!E5:E24,"EIA",Investeringen!J5:J24)</f>
        <v/>
      </c>
      <c r="C12" s="36" t="inlineStr">
        <is>
          <t>Alleen nieuwe bedrijfsmiddelen op de Energielijst, tijdig gemeld bij RVO</t>
        </is>
      </c>
    </row>
    <row r="13" ht="19.5" customHeight="1">
      <c r="A13" s="10" t="inlineStr">
        <is>
          <t>Milieu-investeringsaftrek (MIA, 45/36/27%)</t>
        </is>
      </c>
      <c r="B13" s="11">
        <f>SUMIF(Investeringen!E5:E24,"MIA-*",Investeringen!J5:J24)</f>
        <v/>
      </c>
      <c r="C13" s="36" t="inlineStr">
        <is>
          <t>Alleen nieuwe bedrijfsmiddelen op de Milieulijst, tijdig gemeld; combineerbaar met Vamil</t>
        </is>
      </c>
    </row>
    <row r="14" ht="19.5" customHeight="1">
      <c r="A14" s="10" t="inlineStr">
        <is>
          <t>TOTALE INVESTERINGSAFTREK</t>
        </is>
      </c>
      <c r="B14" s="11">
        <f>B11+B12+B13</f>
        <v/>
      </c>
      <c r="C14" s="36" t="inlineStr">
        <is>
          <t>Extra aftrek op de winst, bovenop de normale afschrijving</t>
        </is>
      </c>
    </row>
    <row r="15" ht="19.5" customHeight="1">
      <c r="A15" s="10" t="inlineStr">
        <is>
          <t>Indicatief belastingvoordeel</t>
        </is>
      </c>
      <c r="B15" s="11">
        <f>ROUND(B14*B7,0)</f>
        <v/>
      </c>
      <c r="C15" s="36" t="inlineStr">
        <is>
          <t>Totale aftrek × marginaal tarief — indicatie, geen advies</t>
        </is>
      </c>
    </row>
    <row r="16"/>
    <row r="17" ht="21.75" customHeight="1">
      <c r="A17" s="33" t="inlineStr">
        <is>
          <t>3.  SIGNALERINGEN</t>
        </is>
      </c>
      <c r="B17" s="34" t="n"/>
      <c r="C17" s="34" t="n"/>
    </row>
    <row r="18" ht="19.5" customHeight="1">
      <c r="A18" s="10" t="inlineStr">
        <is>
          <t>KIA-schijfpositie</t>
        </is>
      </c>
      <c r="B18" s="12">
        <f>IF(Investeringen!I25=0,"Nog geen kwalificerende investeringen ingevuld",IF(Investeringen!I25&lt;=2900,"Totaal onder de drempel van € 2.900 — nog geen KIA; een extra investering dit jaar kan KIA opleveren",IF(Investeringen!I25&lt;=71683,"In de 28%-schijf — elke extra euro investering levert € 0,28 KIA op",IF(Investeringen!I25&lt;=132746,"Maximale KIA bereikt (€ 20.072) — extra investeringen verhogen de KIA niet meer",IF(Investeringen!I25&lt;=398236,"In de afbouwschijf — elke extra euro investering kost € 0,0756 KIA; overweeg spreiding over de jaargrens","Boven € 398.236 — KIA is nihil; spreiding van investeringen over meerdere jaren kan de KIA herstellen")))))</f>
        <v/>
      </c>
      <c r="C18" s="36" t="inlineStr">
        <is>
          <t>Plan investeringen rond de schijfgrenzen</t>
        </is>
      </c>
    </row>
    <row r="19" ht="19.5" customHeight="1">
      <c r="A19" s="10" t="inlineStr">
        <is>
          <t>Openstaande RVO-meldingen</t>
        </is>
      </c>
      <c r="B19" s="12">
        <f>IF(COUNTIFS(Investeringen!E5:E24,"&lt;&gt;Geen",Investeringen!E5:E24,"&lt;&gt;",Investeringen!G5:G24,"&lt;&gt;JA",Investeringen!G5:G24,"&lt;&gt;N.V.T.",Investeringen!C5:C24,"&gt;0")=0,"Geen","LET OP: "&amp;COUNTIFS(Investeringen!E5:E24,"&lt;&gt;Geen",Investeringen!E5:E24,"&lt;&gt;",Investeringen!G5:G24,"&lt;&gt;JA",Investeringen!G5:G24,"&lt;&gt;N.V.T.",Investeringen!C5:C24,"&gt;0")&amp;" investering(en) nog niet gemeld bij RVO — de termijn van 3 maanden is fataal")</f>
        <v/>
      </c>
      <c r="C19" s="36" t="inlineStr">
        <is>
          <t>Zie kolom F en K op tabblad Investeringen</t>
        </is>
      </c>
    </row>
    <row r="20" ht="37.5" customHeight="1">
      <c r="A20" s="10" t="inlineStr">
        <is>
          <t>Desinvesteringsbijtelling</t>
        </is>
      </c>
      <c r="B20" s="12">
        <f>IF(SUM(Desinvesteringen!H5:H14)&gt;0,"LET OP: verkoop binnen 5 jaar — indicatieve bijtelling, zie tabblad Desinvesteringen","Geen desinvesteringen binnen de 5-jaarstermijn geregistreerd")</f>
        <v/>
      </c>
      <c r="C20" s="36" t="inlineStr">
        <is>
          <t>Zie tabblad Desinvesteringen</t>
        </is>
      </c>
    </row>
  </sheetData>
  <pageMargins left="0.75" right="0.75" top="1" bottom="1" header="0.511811023622047" footer="0.511811023622047"/>
  <pageSetup orientation="portrait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5"/>
  <sheetViews>
    <sheetView topLeftCell="A9" zoomScaleNormal="100" workbookViewId="0">
      <selection activeCell="H5" sqref="H5"/>
    </sheetView>
  </sheetViews>
  <sheetFormatPr baseColWidth="8" defaultColWidth="8.7109375" defaultRowHeight="15"/>
  <cols>
    <col width="34" customWidth="1" min="1" max="1"/>
    <col width="14" customWidth="1" min="2" max="2"/>
    <col width="15" customWidth="1" min="3" max="3"/>
    <col width="8" customWidth="1" min="4" max="4"/>
    <col width="14" customWidth="1" min="5" max="5"/>
    <col width="13" customWidth="1" min="6" max="7"/>
    <col width="14" customWidth="1" min="8" max="8"/>
    <col width="13" customWidth="1" min="9" max="10"/>
    <col width="46" customWidth="1" min="11" max="11"/>
  </cols>
  <sheetData>
    <row r="1" ht="28.5" customHeight="1">
      <c r="A1" s="1" t="inlineStr">
        <is>
          <t>TAXCOUNT  ·  INVESTERINGEN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19.5" customHeight="1">
      <c r="A2" s="3" t="inlineStr">
        <is>
          <t>Registreer hier elk bedrijfsmiddel — de KIA, EIA en MIA worden automatisch berekend  |  taxcount.nl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/>
    <row r="4" ht="37.5" customHeight="1">
      <c r="A4" s="13" t="inlineStr">
        <is>
          <t>Omschrijving bedrijfsmiddel</t>
        </is>
      </c>
      <c r="B4" s="13" t="inlineStr">
        <is>
          <t>Datum verplichting</t>
        </is>
      </c>
      <c r="C4" s="13" t="inlineStr">
        <is>
          <t>Investeringsbedrag</t>
        </is>
      </c>
      <c r="D4" s="13" t="inlineStr">
        <is>
          <t>Nieuw?</t>
        </is>
      </c>
      <c r="E4" s="13" t="inlineStr">
        <is>
          <t>Regime (EIA/MIA)</t>
        </is>
      </c>
      <c r="F4" s="13" t="inlineStr">
        <is>
          <t>RVO-deadline</t>
        </is>
      </c>
      <c r="G4" s="13" t="inlineStr">
        <is>
          <t>RVO gemeld?</t>
        </is>
      </c>
      <c r="H4" s="13" t="inlineStr">
        <is>
          <t>KIA-kwalificerend?</t>
        </is>
      </c>
      <c r="I4" s="13" t="inlineStr">
        <is>
          <t>KIA-grondslag</t>
        </is>
      </c>
      <c r="J4" s="13" t="inlineStr">
        <is>
          <t>EIA/MIA-aftrek</t>
        </is>
      </c>
      <c r="K4" s="13" t="inlineStr">
        <is>
          <t>Signalering</t>
        </is>
      </c>
    </row>
    <row r="5" ht="19.5" customHeight="1">
      <c r="A5" s="38" t="n"/>
      <c r="B5" s="39" t="n"/>
      <c r="C5" s="40" t="n"/>
      <c r="D5" s="38" t="inlineStr">
        <is>
          <t>JA</t>
        </is>
      </c>
      <c r="E5" s="38" t="inlineStr">
        <is>
          <t>Geen</t>
        </is>
      </c>
      <c r="F5" s="17">
        <f>IF(OR(B5="",E5="Geen"),"",EDATE(B5,3))</f>
        <v/>
      </c>
      <c r="G5" s="38" t="inlineStr">
        <is>
          <t>N.V.T.</t>
        </is>
      </c>
      <c r="H5" s="38" t="inlineStr">
        <is>
          <t>JA</t>
        </is>
      </c>
      <c r="I5" s="18">
        <f>IF(C5="",0,IF(AND(H5="JA",C5&gt;=450),C5,0))</f>
        <v/>
      </c>
      <c r="J5" s="18">
        <f>IF(OR(C5="",E5="Geen"),0,IF(OR(C5&lt;2500,D5="NEE",G5="NEE"),0,ROUND(C5*IF(E5="EIA",0.4,IF(E5="MIA-I",0.45,IF(E5="MIA-II",0.36,IF(E5="MIA-III",0.27,0)))),0)))</f>
        <v/>
      </c>
      <c r="K5" s="19">
        <f>IF(OR(C5="",E5="Geen"),IF(AND(C5&lt;&gt;"",C5&lt;450),"Onder € 450 — telt niet mee voor KIA",""),IF(C5&lt;2500,"Onder drempel € 2.500 — geen EIA/MIA",IF(D5="NEE","Niet nieuw — geen EIA/MIA",IF(G5="NEE","LET OP: niet (tijdig) gemeld bij RVO — recht op EIA/MIA vervalt",IF(G5&lt;&gt;"JA","Meld binnen 3 maanden na de verplichting bij RVO (fatale termijn)","")))))</f>
        <v/>
      </c>
    </row>
    <row r="6" ht="19.5" customHeight="1">
      <c r="A6" s="41" t="n"/>
      <c r="B6" s="42" t="n"/>
      <c r="C6" s="43" t="n"/>
      <c r="D6" s="41" t="inlineStr">
        <is>
          <t>JA</t>
        </is>
      </c>
      <c r="E6" s="41" t="inlineStr">
        <is>
          <t>Geen</t>
        </is>
      </c>
      <c r="F6" s="23">
        <f>IF(OR(B6="",E6="Geen"),"",EDATE(B6,3))</f>
        <v/>
      </c>
      <c r="G6" s="41" t="inlineStr">
        <is>
          <t>N.V.T.</t>
        </is>
      </c>
      <c r="H6" s="41" t="inlineStr">
        <is>
          <t>JA</t>
        </is>
      </c>
      <c r="I6" s="24">
        <f>IF(C6="",0,IF(AND(H6="JA",C6&gt;=450),C6,0))</f>
        <v/>
      </c>
      <c r="J6" s="24">
        <f>IF(OR(C6="",E6="Geen"),0,IF(OR(C6&lt;2500,D6="NEE",G6="NEE"),0,ROUND(C6*IF(E6="EIA",0.4,IF(E6="MIA-I",0.45,IF(E6="MIA-II",0.36,IF(E6="MIA-III",0.27,0)))),0)))</f>
        <v/>
      </c>
      <c r="K6" s="25">
        <f>IF(OR(C6="",E6="Geen"),IF(AND(C6&lt;&gt;"",C6&lt;450),"Onder € 450 — telt niet mee voor KIA",""),IF(C6&lt;2500,"Onder drempel € 2.500 — geen EIA/MIA",IF(D6="NEE","Niet nieuw — geen EIA/MIA",IF(G6="NEE","LET OP: niet (tijdig) gemeld bij RVO — recht op EIA/MIA vervalt",IF(G6&lt;&gt;"JA","Meld binnen 3 maanden na de verplichting bij RVO (fatale termijn)","")))))</f>
        <v/>
      </c>
    </row>
    <row r="7" ht="19.5" customHeight="1">
      <c r="A7" s="38" t="n"/>
      <c r="B7" s="39" t="n"/>
      <c r="C7" s="40" t="n"/>
      <c r="D7" s="38" t="inlineStr">
        <is>
          <t>JA</t>
        </is>
      </c>
      <c r="E7" s="38" t="inlineStr">
        <is>
          <t>Geen</t>
        </is>
      </c>
      <c r="F7" s="17">
        <f>IF(OR(B7="",E7="Geen"),"",EDATE(B7,3))</f>
        <v/>
      </c>
      <c r="G7" s="38" t="inlineStr">
        <is>
          <t>N.V.T.</t>
        </is>
      </c>
      <c r="H7" s="38" t="inlineStr">
        <is>
          <t>JA</t>
        </is>
      </c>
      <c r="I7" s="18">
        <f>IF(C7="",0,IF(AND(H7="JA",C7&gt;=450),C7,0))</f>
        <v/>
      </c>
      <c r="J7" s="18">
        <f>IF(OR(C7="",E7="Geen"),0,IF(OR(C7&lt;2500,D7="NEE",G7="NEE"),0,ROUND(C7*IF(E7="EIA",0.4,IF(E7="MIA-I",0.45,IF(E7="MIA-II",0.36,IF(E7="MIA-III",0.27,0)))),0)))</f>
        <v/>
      </c>
      <c r="K7" s="19">
        <f>IF(OR(C7="",E7="Geen"),IF(AND(C7&lt;&gt;"",C7&lt;450),"Onder € 450 — telt niet mee voor KIA",""),IF(C7&lt;2500,"Onder drempel € 2.500 — geen EIA/MIA",IF(D7="NEE","Niet nieuw — geen EIA/MIA",IF(G7="NEE","LET OP: niet (tijdig) gemeld bij RVO — recht op EIA/MIA vervalt",IF(G7&lt;&gt;"JA","Meld binnen 3 maanden na de verplichting bij RVO (fatale termijn)","")))))</f>
        <v/>
      </c>
    </row>
    <row r="8" ht="19.5" customHeight="1">
      <c r="A8" s="41" t="n"/>
      <c r="B8" s="42" t="n"/>
      <c r="C8" s="43" t="n"/>
      <c r="D8" s="41" t="inlineStr">
        <is>
          <t>JA</t>
        </is>
      </c>
      <c r="E8" s="41" t="inlineStr">
        <is>
          <t>Geen</t>
        </is>
      </c>
      <c r="F8" s="23">
        <f>IF(OR(B8="",E8="Geen"),"",EDATE(B8,3))</f>
        <v/>
      </c>
      <c r="G8" s="41" t="inlineStr">
        <is>
          <t>N.V.T.</t>
        </is>
      </c>
      <c r="H8" s="41" t="inlineStr">
        <is>
          <t>JA</t>
        </is>
      </c>
      <c r="I8" s="24">
        <f>IF(C8="",0,IF(AND(H8="JA",C8&gt;=450),C8,0))</f>
        <v/>
      </c>
      <c r="J8" s="24">
        <f>IF(OR(C8="",E8="Geen"),0,IF(OR(C8&lt;2500,D8="NEE",G8="NEE"),0,ROUND(C8*IF(E8="EIA",0.4,IF(E8="MIA-I",0.45,IF(E8="MIA-II",0.36,IF(E8="MIA-III",0.27,0)))),0)))</f>
        <v/>
      </c>
      <c r="K8" s="25">
        <f>IF(OR(C8="",E8="Geen"),IF(AND(C8&lt;&gt;"",C8&lt;450),"Onder € 450 — telt niet mee voor KIA",""),IF(C8&lt;2500,"Onder drempel € 2.500 — geen EIA/MIA",IF(D8="NEE","Niet nieuw — geen EIA/MIA",IF(G8="NEE","LET OP: niet (tijdig) gemeld bij RVO — recht op EIA/MIA vervalt",IF(G8&lt;&gt;"JA","Meld binnen 3 maanden na de verplichting bij RVO (fatale termijn)","")))))</f>
        <v/>
      </c>
    </row>
    <row r="9" ht="19.5" customHeight="1">
      <c r="A9" s="38" t="n"/>
      <c r="B9" s="39" t="n"/>
      <c r="C9" s="40" t="n"/>
      <c r="D9" s="38" t="inlineStr">
        <is>
          <t>JA</t>
        </is>
      </c>
      <c r="E9" s="38" t="inlineStr">
        <is>
          <t>Geen</t>
        </is>
      </c>
      <c r="F9" s="17">
        <f>IF(OR(B9="",E9="Geen"),"",EDATE(B9,3))</f>
        <v/>
      </c>
      <c r="G9" s="38" t="inlineStr">
        <is>
          <t>N.V.T.</t>
        </is>
      </c>
      <c r="H9" s="38" t="inlineStr">
        <is>
          <t>JA</t>
        </is>
      </c>
      <c r="I9" s="18">
        <f>IF(C9="",0,IF(AND(H9="JA",C9&gt;=450),C9,0))</f>
        <v/>
      </c>
      <c r="J9" s="18">
        <f>IF(OR(C9="",E9="Geen"),0,IF(OR(C9&lt;2500,D9="NEE",G9="NEE"),0,ROUND(C9*IF(E9="EIA",0.4,IF(E9="MIA-I",0.45,IF(E9="MIA-II",0.36,IF(E9="MIA-III",0.27,0)))),0)))</f>
        <v/>
      </c>
      <c r="K9" s="19">
        <f>IF(OR(C9="",E9="Geen"),IF(AND(C9&lt;&gt;"",C9&lt;450),"Onder € 450 — telt niet mee voor KIA",""),IF(C9&lt;2500,"Onder drempel € 2.500 — geen EIA/MIA",IF(D9="NEE","Niet nieuw — geen EIA/MIA",IF(G9="NEE","LET OP: niet (tijdig) gemeld bij RVO — recht op EIA/MIA vervalt",IF(G9&lt;&gt;"JA","Meld binnen 3 maanden na de verplichting bij RVO (fatale termijn)","")))))</f>
        <v/>
      </c>
    </row>
    <row r="10" ht="19.5" customHeight="1">
      <c r="A10" s="41" t="n"/>
      <c r="B10" s="42" t="n"/>
      <c r="C10" s="43" t="n"/>
      <c r="D10" s="41" t="inlineStr">
        <is>
          <t>JA</t>
        </is>
      </c>
      <c r="E10" s="41" t="inlineStr">
        <is>
          <t>Geen</t>
        </is>
      </c>
      <c r="F10" s="23">
        <f>IF(OR(B10="",E10="Geen"),"",EDATE(B10,3))</f>
        <v/>
      </c>
      <c r="G10" s="41" t="inlineStr">
        <is>
          <t>N.V.T.</t>
        </is>
      </c>
      <c r="H10" s="41" t="inlineStr">
        <is>
          <t>JA</t>
        </is>
      </c>
      <c r="I10" s="24">
        <f>IF(C10="",0,IF(AND(H10="JA",C10&gt;=450),C10,0))</f>
        <v/>
      </c>
      <c r="J10" s="24">
        <f>IF(OR(C10="",E10="Geen"),0,IF(OR(C10&lt;2500,D10="NEE",G10="NEE"),0,ROUND(C10*IF(E10="EIA",0.4,IF(E10="MIA-I",0.45,IF(E10="MIA-II",0.36,IF(E10="MIA-III",0.27,0)))),0)))</f>
        <v/>
      </c>
      <c r="K10" s="25">
        <f>IF(OR(C10="",E10="Geen"),IF(AND(C10&lt;&gt;"",C10&lt;450),"Onder € 450 — telt niet mee voor KIA",""),IF(C10&lt;2500,"Onder drempel € 2.500 — geen EIA/MIA",IF(D10="NEE","Niet nieuw — geen EIA/MIA",IF(G10="NEE","LET OP: niet (tijdig) gemeld bij RVO — recht op EIA/MIA vervalt",IF(G10&lt;&gt;"JA","Meld binnen 3 maanden na de verplichting bij RVO (fatale termijn)","")))))</f>
        <v/>
      </c>
    </row>
    <row r="11" ht="19.5" customHeight="1">
      <c r="A11" s="38" t="n"/>
      <c r="B11" s="39" t="n"/>
      <c r="C11" s="40" t="n"/>
      <c r="D11" s="38" t="inlineStr">
        <is>
          <t>JA</t>
        </is>
      </c>
      <c r="E11" s="38" t="inlineStr">
        <is>
          <t>Geen</t>
        </is>
      </c>
      <c r="F11" s="17">
        <f>IF(OR(B11="",E11="Geen"),"",EDATE(B11,3))</f>
        <v/>
      </c>
      <c r="G11" s="38" t="inlineStr">
        <is>
          <t>N.V.T.</t>
        </is>
      </c>
      <c r="H11" s="38" t="inlineStr">
        <is>
          <t>JA</t>
        </is>
      </c>
      <c r="I11" s="18">
        <f>IF(C11="",0,IF(AND(H11="JA",C11&gt;=450),C11,0))</f>
        <v/>
      </c>
      <c r="J11" s="18">
        <f>IF(OR(C11="",E11="Geen"),0,IF(OR(C11&lt;2500,D11="NEE",G11="NEE"),0,ROUND(C11*IF(E11="EIA",0.4,IF(E11="MIA-I",0.45,IF(E11="MIA-II",0.36,IF(E11="MIA-III",0.27,0)))),0)))</f>
        <v/>
      </c>
      <c r="K11" s="19">
        <f>IF(OR(C11="",E11="Geen"),IF(AND(C11&lt;&gt;"",C11&lt;450),"Onder € 450 — telt niet mee voor KIA",""),IF(C11&lt;2500,"Onder drempel € 2.500 — geen EIA/MIA",IF(D11="NEE","Niet nieuw — geen EIA/MIA",IF(G11="NEE","LET OP: niet (tijdig) gemeld bij RVO — recht op EIA/MIA vervalt",IF(G11&lt;&gt;"JA","Meld binnen 3 maanden na de verplichting bij RVO (fatale termijn)","")))))</f>
        <v/>
      </c>
    </row>
    <row r="12" ht="19.5" customHeight="1">
      <c r="A12" s="41" t="n"/>
      <c r="B12" s="42" t="n"/>
      <c r="C12" s="43" t="n"/>
      <c r="D12" s="41" t="inlineStr">
        <is>
          <t>JA</t>
        </is>
      </c>
      <c r="E12" s="41" t="inlineStr">
        <is>
          <t>Geen</t>
        </is>
      </c>
      <c r="F12" s="23">
        <f>IF(OR(B12="",E12="Geen"),"",EDATE(B12,3))</f>
        <v/>
      </c>
      <c r="G12" s="41" t="inlineStr">
        <is>
          <t>N.V.T.</t>
        </is>
      </c>
      <c r="H12" s="41" t="inlineStr">
        <is>
          <t>JA</t>
        </is>
      </c>
      <c r="I12" s="24">
        <f>IF(C12="",0,IF(AND(H12="JA",C12&gt;=450),C12,0))</f>
        <v/>
      </c>
      <c r="J12" s="24">
        <f>IF(OR(C12="",E12="Geen"),0,IF(OR(C12&lt;2500,D12="NEE",G12="NEE"),0,ROUND(C12*IF(E12="EIA",0.4,IF(E12="MIA-I",0.45,IF(E12="MIA-II",0.36,IF(E12="MIA-III",0.27,0)))),0)))</f>
        <v/>
      </c>
      <c r="K12" s="25">
        <f>IF(OR(C12="",E12="Geen"),IF(AND(C12&lt;&gt;"",C12&lt;450),"Onder € 450 — telt niet mee voor KIA",""),IF(C12&lt;2500,"Onder drempel € 2.500 — geen EIA/MIA",IF(D12="NEE","Niet nieuw — geen EIA/MIA",IF(G12="NEE","LET OP: niet (tijdig) gemeld bij RVO — recht op EIA/MIA vervalt",IF(G12&lt;&gt;"JA","Meld binnen 3 maanden na de verplichting bij RVO (fatale termijn)","")))))</f>
        <v/>
      </c>
    </row>
    <row r="13" ht="19.5" customHeight="1">
      <c r="A13" s="38" t="n"/>
      <c r="B13" s="39" t="n"/>
      <c r="C13" s="40" t="n"/>
      <c r="D13" s="38" t="inlineStr">
        <is>
          <t>JA</t>
        </is>
      </c>
      <c r="E13" s="38" t="inlineStr">
        <is>
          <t>Geen</t>
        </is>
      </c>
      <c r="F13" s="17">
        <f>IF(OR(B13="",E13="Geen"),"",EDATE(B13,3))</f>
        <v/>
      </c>
      <c r="G13" s="38" t="inlineStr">
        <is>
          <t>N.V.T.</t>
        </is>
      </c>
      <c r="H13" s="38" t="inlineStr">
        <is>
          <t>JA</t>
        </is>
      </c>
      <c r="I13" s="18">
        <f>IF(C13="",0,IF(AND(H13="JA",C13&gt;=450),C13,0))</f>
        <v/>
      </c>
      <c r="J13" s="18">
        <f>IF(OR(C13="",E13="Geen"),0,IF(OR(C13&lt;2500,D13="NEE",G13="NEE"),0,ROUND(C13*IF(E13="EIA",0.4,IF(E13="MIA-I",0.45,IF(E13="MIA-II",0.36,IF(E13="MIA-III",0.27,0)))),0)))</f>
        <v/>
      </c>
      <c r="K13" s="19">
        <f>IF(OR(C13="",E13="Geen"),IF(AND(C13&lt;&gt;"",C13&lt;450),"Onder € 450 — telt niet mee voor KIA",""),IF(C13&lt;2500,"Onder drempel € 2.500 — geen EIA/MIA",IF(D13="NEE","Niet nieuw — geen EIA/MIA",IF(G13="NEE","LET OP: niet (tijdig) gemeld bij RVO — recht op EIA/MIA vervalt",IF(G13&lt;&gt;"JA","Meld binnen 3 maanden na de verplichting bij RVO (fatale termijn)","")))))</f>
        <v/>
      </c>
    </row>
    <row r="14" ht="19.5" customHeight="1">
      <c r="A14" s="41" t="n"/>
      <c r="B14" s="42" t="n"/>
      <c r="C14" s="43" t="n"/>
      <c r="D14" s="41" t="inlineStr">
        <is>
          <t>JA</t>
        </is>
      </c>
      <c r="E14" s="41" t="inlineStr">
        <is>
          <t>Geen</t>
        </is>
      </c>
      <c r="F14" s="23">
        <f>IF(OR(B14="",E14="Geen"),"",EDATE(B14,3))</f>
        <v/>
      </c>
      <c r="G14" s="41" t="inlineStr">
        <is>
          <t>N.V.T.</t>
        </is>
      </c>
      <c r="H14" s="41" t="inlineStr">
        <is>
          <t>JA</t>
        </is>
      </c>
      <c r="I14" s="24">
        <f>IF(C14="",0,IF(AND(H14="JA",C14&gt;=450),C14,0))</f>
        <v/>
      </c>
      <c r="J14" s="24">
        <f>IF(OR(C14="",E14="Geen"),0,IF(OR(C14&lt;2500,D14="NEE",G14="NEE"),0,ROUND(C14*IF(E14="EIA",0.4,IF(E14="MIA-I",0.45,IF(E14="MIA-II",0.36,IF(E14="MIA-III",0.27,0)))),0)))</f>
        <v/>
      </c>
      <c r="K14" s="25">
        <f>IF(OR(C14="",E14="Geen"),IF(AND(C14&lt;&gt;"",C14&lt;450),"Onder € 450 — telt niet mee voor KIA",""),IF(C14&lt;2500,"Onder drempel € 2.500 — geen EIA/MIA",IF(D14="NEE","Niet nieuw — geen EIA/MIA",IF(G14="NEE","LET OP: niet (tijdig) gemeld bij RVO — recht op EIA/MIA vervalt",IF(G14&lt;&gt;"JA","Meld binnen 3 maanden na de verplichting bij RVO (fatale termijn)","")))))</f>
        <v/>
      </c>
    </row>
    <row r="15" ht="19.5" customHeight="1">
      <c r="A15" s="38" t="n"/>
      <c r="B15" s="39" t="n"/>
      <c r="C15" s="40" t="n"/>
      <c r="D15" s="38" t="inlineStr">
        <is>
          <t>JA</t>
        </is>
      </c>
      <c r="E15" s="38" t="inlineStr">
        <is>
          <t>Geen</t>
        </is>
      </c>
      <c r="F15" s="17">
        <f>IF(OR(B15="",E15="Geen"),"",EDATE(B15,3))</f>
        <v/>
      </c>
      <c r="G15" s="38" t="inlineStr">
        <is>
          <t>N.V.T.</t>
        </is>
      </c>
      <c r="H15" s="38" t="inlineStr">
        <is>
          <t>JA</t>
        </is>
      </c>
      <c r="I15" s="18">
        <f>IF(C15="",0,IF(AND(H15="JA",C15&gt;=450),C15,0))</f>
        <v/>
      </c>
      <c r="J15" s="18">
        <f>IF(OR(C15="",E15="Geen"),0,IF(OR(C15&lt;2500,D15="NEE",G15="NEE"),0,ROUND(C15*IF(E15="EIA",0.4,IF(E15="MIA-I",0.45,IF(E15="MIA-II",0.36,IF(E15="MIA-III",0.27,0)))),0)))</f>
        <v/>
      </c>
      <c r="K15" s="19">
        <f>IF(OR(C15="",E15="Geen"),IF(AND(C15&lt;&gt;"",C15&lt;450),"Onder € 450 — telt niet mee voor KIA",""),IF(C15&lt;2500,"Onder drempel € 2.500 — geen EIA/MIA",IF(D15="NEE","Niet nieuw — geen EIA/MIA",IF(G15="NEE","LET OP: niet (tijdig) gemeld bij RVO — recht op EIA/MIA vervalt",IF(G15&lt;&gt;"JA","Meld binnen 3 maanden na de verplichting bij RVO (fatale termijn)","")))))</f>
        <v/>
      </c>
    </row>
    <row r="16" ht="19.5" customHeight="1">
      <c r="A16" s="41" t="n"/>
      <c r="B16" s="42" t="n"/>
      <c r="C16" s="43" t="n"/>
      <c r="D16" s="41" t="inlineStr">
        <is>
          <t>JA</t>
        </is>
      </c>
      <c r="E16" s="41" t="inlineStr">
        <is>
          <t>Geen</t>
        </is>
      </c>
      <c r="F16" s="23">
        <f>IF(OR(B16="",E16="Geen"),"",EDATE(B16,3))</f>
        <v/>
      </c>
      <c r="G16" s="41" t="inlineStr">
        <is>
          <t>N.V.T.</t>
        </is>
      </c>
      <c r="H16" s="41" t="inlineStr">
        <is>
          <t>JA</t>
        </is>
      </c>
      <c r="I16" s="24">
        <f>IF(C16="",0,IF(AND(H16="JA",C16&gt;=450),C16,0))</f>
        <v/>
      </c>
      <c r="J16" s="24">
        <f>IF(OR(C16="",E16="Geen"),0,IF(OR(C16&lt;2500,D16="NEE",G16="NEE"),0,ROUND(C16*IF(E16="EIA",0.4,IF(E16="MIA-I",0.45,IF(E16="MIA-II",0.36,IF(E16="MIA-III",0.27,0)))),0)))</f>
        <v/>
      </c>
      <c r="K16" s="25">
        <f>IF(OR(C16="",E16="Geen"),IF(AND(C16&lt;&gt;"",C16&lt;450),"Onder € 450 — telt niet mee voor KIA",""),IF(C16&lt;2500,"Onder drempel € 2.500 — geen EIA/MIA",IF(D16="NEE","Niet nieuw — geen EIA/MIA",IF(G16="NEE","LET OP: niet (tijdig) gemeld bij RVO — recht op EIA/MIA vervalt",IF(G16&lt;&gt;"JA","Meld binnen 3 maanden na de verplichting bij RVO (fatale termijn)","")))))</f>
        <v/>
      </c>
    </row>
    <row r="17" ht="19.5" customHeight="1">
      <c r="A17" s="38" t="n"/>
      <c r="B17" s="39" t="n"/>
      <c r="C17" s="40" t="n"/>
      <c r="D17" s="38" t="inlineStr">
        <is>
          <t>JA</t>
        </is>
      </c>
      <c r="E17" s="38" t="inlineStr">
        <is>
          <t>Geen</t>
        </is>
      </c>
      <c r="F17" s="17">
        <f>IF(OR(B17="",E17="Geen"),"",EDATE(B17,3))</f>
        <v/>
      </c>
      <c r="G17" s="38" t="inlineStr">
        <is>
          <t>N.V.T.</t>
        </is>
      </c>
      <c r="H17" s="38" t="inlineStr">
        <is>
          <t>JA</t>
        </is>
      </c>
      <c r="I17" s="18">
        <f>IF(C17="",0,IF(AND(H17="JA",C17&gt;=450),C17,0))</f>
        <v/>
      </c>
      <c r="J17" s="18">
        <f>IF(OR(C17="",E17="Geen"),0,IF(OR(C17&lt;2500,D17="NEE",G17="NEE"),0,ROUND(C17*IF(E17="EIA",0.4,IF(E17="MIA-I",0.45,IF(E17="MIA-II",0.36,IF(E17="MIA-III",0.27,0)))),0)))</f>
        <v/>
      </c>
      <c r="K17" s="19">
        <f>IF(OR(C17="",E17="Geen"),IF(AND(C17&lt;&gt;"",C17&lt;450),"Onder € 450 — telt niet mee voor KIA",""),IF(C17&lt;2500,"Onder drempel € 2.500 — geen EIA/MIA",IF(D17="NEE","Niet nieuw — geen EIA/MIA",IF(G17="NEE","LET OP: niet (tijdig) gemeld bij RVO — recht op EIA/MIA vervalt",IF(G17&lt;&gt;"JA","Meld binnen 3 maanden na de verplichting bij RVO (fatale termijn)","")))))</f>
        <v/>
      </c>
    </row>
    <row r="18" ht="19.5" customHeight="1">
      <c r="A18" s="41" t="n"/>
      <c r="B18" s="42" t="n"/>
      <c r="C18" s="43" t="n"/>
      <c r="D18" s="41" t="inlineStr">
        <is>
          <t>JA</t>
        </is>
      </c>
      <c r="E18" s="41" t="inlineStr">
        <is>
          <t>Geen</t>
        </is>
      </c>
      <c r="F18" s="23">
        <f>IF(OR(B18="",E18="Geen"),"",EDATE(B18,3))</f>
        <v/>
      </c>
      <c r="G18" s="41" t="inlineStr">
        <is>
          <t>N.V.T.</t>
        </is>
      </c>
      <c r="H18" s="41" t="inlineStr">
        <is>
          <t>JA</t>
        </is>
      </c>
      <c r="I18" s="24">
        <f>IF(C18="",0,IF(AND(H18="JA",C18&gt;=450),C18,0))</f>
        <v/>
      </c>
      <c r="J18" s="24">
        <f>IF(OR(C18="",E18="Geen"),0,IF(OR(C18&lt;2500,D18="NEE",G18="NEE"),0,ROUND(C18*IF(E18="EIA",0.4,IF(E18="MIA-I",0.45,IF(E18="MIA-II",0.36,IF(E18="MIA-III",0.27,0)))),0)))</f>
        <v/>
      </c>
      <c r="K18" s="25">
        <f>IF(OR(C18="",E18="Geen"),IF(AND(C18&lt;&gt;"",C18&lt;450),"Onder € 450 — telt niet mee voor KIA",""),IF(C18&lt;2500,"Onder drempel € 2.500 — geen EIA/MIA",IF(D18="NEE","Niet nieuw — geen EIA/MIA",IF(G18="NEE","LET OP: niet (tijdig) gemeld bij RVO — recht op EIA/MIA vervalt",IF(G18&lt;&gt;"JA","Meld binnen 3 maanden na de verplichting bij RVO (fatale termijn)","")))))</f>
        <v/>
      </c>
    </row>
    <row r="19" ht="19.5" customHeight="1">
      <c r="A19" s="38" t="n"/>
      <c r="B19" s="39" t="n"/>
      <c r="C19" s="40" t="n"/>
      <c r="D19" s="38" t="inlineStr">
        <is>
          <t>JA</t>
        </is>
      </c>
      <c r="E19" s="38" t="inlineStr">
        <is>
          <t>Geen</t>
        </is>
      </c>
      <c r="F19" s="17">
        <f>IF(OR(B19="",E19="Geen"),"",EDATE(B19,3))</f>
        <v/>
      </c>
      <c r="G19" s="38" t="inlineStr">
        <is>
          <t>N.V.T.</t>
        </is>
      </c>
      <c r="H19" s="38" t="inlineStr">
        <is>
          <t>JA</t>
        </is>
      </c>
      <c r="I19" s="18">
        <f>IF(C19="",0,IF(AND(H19="JA",C19&gt;=450),C19,0))</f>
        <v/>
      </c>
      <c r="J19" s="18">
        <f>IF(OR(C19="",E19="Geen"),0,IF(OR(C19&lt;2500,D19="NEE",G19="NEE"),0,ROUND(C19*IF(E19="EIA",0.4,IF(E19="MIA-I",0.45,IF(E19="MIA-II",0.36,IF(E19="MIA-III",0.27,0)))),0)))</f>
        <v/>
      </c>
      <c r="K19" s="19">
        <f>IF(OR(C19="",E19="Geen"),IF(AND(C19&lt;&gt;"",C19&lt;450),"Onder € 450 — telt niet mee voor KIA",""),IF(C19&lt;2500,"Onder drempel € 2.500 — geen EIA/MIA",IF(D19="NEE","Niet nieuw — geen EIA/MIA",IF(G19="NEE","LET OP: niet (tijdig) gemeld bij RVO — recht op EIA/MIA vervalt",IF(G19&lt;&gt;"JA","Meld binnen 3 maanden na de verplichting bij RVO (fatale termijn)","")))))</f>
        <v/>
      </c>
    </row>
    <row r="20" ht="19.5" customHeight="1">
      <c r="A20" s="41" t="n"/>
      <c r="B20" s="42" t="n"/>
      <c r="C20" s="43" t="n"/>
      <c r="D20" s="41" t="inlineStr">
        <is>
          <t>JA</t>
        </is>
      </c>
      <c r="E20" s="41" t="inlineStr">
        <is>
          <t>Geen</t>
        </is>
      </c>
      <c r="F20" s="23">
        <f>IF(OR(B20="",E20="Geen"),"",EDATE(B20,3))</f>
        <v/>
      </c>
      <c r="G20" s="41" t="inlineStr">
        <is>
          <t>N.V.T.</t>
        </is>
      </c>
      <c r="H20" s="41" t="inlineStr">
        <is>
          <t>JA</t>
        </is>
      </c>
      <c r="I20" s="24">
        <f>IF(C20="",0,IF(AND(H20="JA",C20&gt;=450),C20,0))</f>
        <v/>
      </c>
      <c r="J20" s="24">
        <f>IF(OR(C20="",E20="Geen"),0,IF(OR(C20&lt;2500,D20="NEE",G20="NEE"),0,ROUND(C20*IF(E20="EIA",0.4,IF(E20="MIA-I",0.45,IF(E20="MIA-II",0.36,IF(E20="MIA-III",0.27,0)))),0)))</f>
        <v/>
      </c>
      <c r="K20" s="25">
        <f>IF(OR(C20="",E20="Geen"),IF(AND(C20&lt;&gt;"",C20&lt;450),"Onder € 450 — telt niet mee voor KIA",""),IF(C20&lt;2500,"Onder drempel € 2.500 — geen EIA/MIA",IF(D20="NEE","Niet nieuw — geen EIA/MIA",IF(G20="NEE","LET OP: niet (tijdig) gemeld bij RVO — recht op EIA/MIA vervalt",IF(G20&lt;&gt;"JA","Meld binnen 3 maanden na de verplichting bij RVO (fatale termijn)","")))))</f>
        <v/>
      </c>
    </row>
    <row r="21" ht="19.5" customHeight="1">
      <c r="A21" s="38" t="n"/>
      <c r="B21" s="39" t="n"/>
      <c r="C21" s="40" t="n"/>
      <c r="D21" s="38" t="inlineStr">
        <is>
          <t>JA</t>
        </is>
      </c>
      <c r="E21" s="38" t="inlineStr">
        <is>
          <t>Geen</t>
        </is>
      </c>
      <c r="F21" s="17">
        <f>IF(OR(B21="",E21="Geen"),"",EDATE(B21,3))</f>
        <v/>
      </c>
      <c r="G21" s="38" t="inlineStr">
        <is>
          <t>N.V.T.</t>
        </is>
      </c>
      <c r="H21" s="38" t="inlineStr">
        <is>
          <t>JA</t>
        </is>
      </c>
      <c r="I21" s="18">
        <f>IF(C21="",0,IF(AND(H21="JA",C21&gt;=450),C21,0))</f>
        <v/>
      </c>
      <c r="J21" s="18">
        <f>IF(OR(C21="",E21="Geen"),0,IF(OR(C21&lt;2500,D21="NEE",G21="NEE"),0,ROUND(C21*IF(E21="EIA",0.4,IF(E21="MIA-I",0.45,IF(E21="MIA-II",0.36,IF(E21="MIA-III",0.27,0)))),0)))</f>
        <v/>
      </c>
      <c r="K21" s="19">
        <f>IF(OR(C21="",E21="Geen"),IF(AND(C21&lt;&gt;"",C21&lt;450),"Onder € 450 — telt niet mee voor KIA",""),IF(C21&lt;2500,"Onder drempel € 2.500 — geen EIA/MIA",IF(D21="NEE","Niet nieuw — geen EIA/MIA",IF(G21="NEE","LET OP: niet (tijdig) gemeld bij RVO — recht op EIA/MIA vervalt",IF(G21&lt;&gt;"JA","Meld binnen 3 maanden na de verplichting bij RVO (fatale termijn)","")))))</f>
        <v/>
      </c>
    </row>
    <row r="22" ht="19.5" customHeight="1">
      <c r="A22" s="41" t="n"/>
      <c r="B22" s="42" t="n"/>
      <c r="C22" s="43" t="n"/>
      <c r="D22" s="41" t="inlineStr">
        <is>
          <t>JA</t>
        </is>
      </c>
      <c r="E22" s="41" t="inlineStr">
        <is>
          <t>Geen</t>
        </is>
      </c>
      <c r="F22" s="23">
        <f>IF(OR(B22="",E22="Geen"),"",EDATE(B22,3))</f>
        <v/>
      </c>
      <c r="G22" s="41" t="inlineStr">
        <is>
          <t>N.V.T.</t>
        </is>
      </c>
      <c r="H22" s="41" t="inlineStr">
        <is>
          <t>JA</t>
        </is>
      </c>
      <c r="I22" s="24">
        <f>IF(C22="",0,IF(AND(H22="JA",C22&gt;=450),C22,0))</f>
        <v/>
      </c>
      <c r="J22" s="24">
        <f>IF(OR(C22="",E22="Geen"),0,IF(OR(C22&lt;2500,D22="NEE",G22="NEE"),0,ROUND(C22*IF(E22="EIA",0.4,IF(E22="MIA-I",0.45,IF(E22="MIA-II",0.36,IF(E22="MIA-III",0.27,0)))),0)))</f>
        <v/>
      </c>
      <c r="K22" s="25">
        <f>IF(OR(C22="",E22="Geen"),IF(AND(C22&lt;&gt;"",C22&lt;450),"Onder € 450 — telt niet mee voor KIA",""),IF(C22&lt;2500,"Onder drempel € 2.500 — geen EIA/MIA",IF(D22="NEE","Niet nieuw — geen EIA/MIA",IF(G22="NEE","LET OP: niet (tijdig) gemeld bij RVO — recht op EIA/MIA vervalt",IF(G22&lt;&gt;"JA","Meld binnen 3 maanden na de verplichting bij RVO (fatale termijn)","")))))</f>
        <v/>
      </c>
    </row>
    <row r="23" ht="19.5" customHeight="1">
      <c r="A23" s="38" t="n"/>
      <c r="B23" s="39" t="n"/>
      <c r="C23" s="40" t="n"/>
      <c r="D23" s="38" t="inlineStr">
        <is>
          <t>JA</t>
        </is>
      </c>
      <c r="E23" s="38" t="inlineStr">
        <is>
          <t>Geen</t>
        </is>
      </c>
      <c r="F23" s="17">
        <f>IF(OR(B23="",E23="Geen"),"",EDATE(B23,3))</f>
        <v/>
      </c>
      <c r="G23" s="38" t="inlineStr">
        <is>
          <t>N.V.T.</t>
        </is>
      </c>
      <c r="H23" s="38" t="inlineStr">
        <is>
          <t>JA</t>
        </is>
      </c>
      <c r="I23" s="18">
        <f>IF(C23="",0,IF(AND(H23="JA",C23&gt;=450),C23,0))</f>
        <v/>
      </c>
      <c r="J23" s="18">
        <f>IF(OR(C23="",E23="Geen"),0,IF(OR(C23&lt;2500,D23="NEE",G23="NEE"),0,ROUND(C23*IF(E23="EIA",0.4,IF(E23="MIA-I",0.45,IF(E23="MIA-II",0.36,IF(E23="MIA-III",0.27,0)))),0)))</f>
        <v/>
      </c>
      <c r="K23" s="19">
        <f>IF(OR(C23="",E23="Geen"),IF(AND(C23&lt;&gt;"",C23&lt;450),"Onder € 450 — telt niet mee voor KIA",""),IF(C23&lt;2500,"Onder drempel € 2.500 — geen EIA/MIA",IF(D23="NEE","Niet nieuw — geen EIA/MIA",IF(G23="NEE","LET OP: niet (tijdig) gemeld bij RVO — recht op EIA/MIA vervalt",IF(G23&lt;&gt;"JA","Meld binnen 3 maanden na de verplichting bij RVO (fatale termijn)","")))))</f>
        <v/>
      </c>
    </row>
    <row r="24" ht="19.5" customHeight="1">
      <c r="A24" s="41" t="n"/>
      <c r="B24" s="42" t="n"/>
      <c r="C24" s="43" t="n"/>
      <c r="D24" s="41" t="inlineStr">
        <is>
          <t>JA</t>
        </is>
      </c>
      <c r="E24" s="41" t="inlineStr">
        <is>
          <t>Geen</t>
        </is>
      </c>
      <c r="F24" s="23">
        <f>IF(OR(B24="",E24="Geen"),"",EDATE(B24,3))</f>
        <v/>
      </c>
      <c r="G24" s="41" t="inlineStr">
        <is>
          <t>N.V.T.</t>
        </is>
      </c>
      <c r="H24" s="41" t="inlineStr">
        <is>
          <t>JA</t>
        </is>
      </c>
      <c r="I24" s="24">
        <f>IF(C24="",0,IF(AND(H24="JA",C24&gt;=450),C24,0))</f>
        <v/>
      </c>
      <c r="J24" s="24">
        <f>IF(OR(C24="",E24="Geen"),0,IF(OR(C24&lt;2500,D24="NEE",G24="NEE"),0,ROUND(C24*IF(E24="EIA",0.4,IF(E24="MIA-I",0.45,IF(E24="MIA-II",0.36,IF(E24="MIA-III",0.27,0)))),0)))</f>
        <v/>
      </c>
      <c r="K24" s="25">
        <f>IF(OR(C24="",E24="Geen"),IF(AND(C24&lt;&gt;"",C24&lt;450),"Onder € 450 — telt niet mee voor KIA",""),IF(C24&lt;2500,"Onder drempel € 2.500 — geen EIA/MIA",IF(D24="NEE","Niet nieuw — geen EIA/MIA",IF(G24="NEE","LET OP: niet (tijdig) gemeld bij RVO — recht op EIA/MIA vervalt",IF(G24&lt;&gt;"JA","Meld binnen 3 maanden na de verplichting bij RVO (fatale termijn)","")))))</f>
        <v/>
      </c>
    </row>
    <row r="25" ht="19.5" customHeight="1">
      <c r="A25" s="26" t="inlineStr">
        <is>
          <t>TOTAAL</t>
        </is>
      </c>
      <c r="B25" s="2" t="n"/>
      <c r="C25" s="27">
        <f>SUM(C5:C24)</f>
        <v/>
      </c>
      <c r="D25" s="2" t="n"/>
      <c r="E25" s="2" t="n"/>
      <c r="F25" s="2" t="n"/>
      <c r="G25" s="2" t="n"/>
      <c r="H25" s="2" t="n"/>
      <c r="I25" s="27">
        <f>SUM(I5:I24)</f>
        <v/>
      </c>
      <c r="J25" s="27">
        <f>SUM(J5:J24)</f>
        <v/>
      </c>
      <c r="K25" s="2" t="n"/>
    </row>
  </sheetData>
  <dataValidations count="3">
    <dataValidation sqref="D5:D24 H5:H24" showDropDown="0" showInputMessage="0" showErrorMessage="0" allowBlank="1" type="list">
      <formula1>"JA,NEE"</formula1>
      <formula2>0</formula2>
    </dataValidation>
    <dataValidation sqref="E5:E24" showDropDown="0" showInputMessage="0" showErrorMessage="0" allowBlank="1" type="list">
      <formula1>"Geen,EIA,MIA-I,MIA-II,MIA-III"</formula1>
      <formula2>0</formula2>
    </dataValidation>
    <dataValidation sqref="G5:G24" showDropDown="0" showInputMessage="0" showErrorMessage="0" allowBlank="1" type="list">
      <formula1>"JA,NEE,NOG TE DOEN,N.V.T."</formula1>
      <formula2>0</formula2>
    </dataValidation>
  </dataValidations>
  <pageMargins left="0.75" right="0.75" top="1" bottom="1" header="0.511811023622047" footer="0.511811023622047"/>
  <pageSetup orientation="portrait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7"/>
  <sheetViews>
    <sheetView zoomScaleNormal="100" workbookViewId="0">
      <selection activeCell="A1" sqref="A1"/>
    </sheetView>
  </sheetViews>
  <sheetFormatPr baseColWidth="8" defaultColWidth="8.7109375" defaultRowHeight="15"/>
  <cols>
    <col width="34" customWidth="1" min="1" max="1"/>
    <col width="13" customWidth="1" min="2" max="2"/>
    <col width="18" customWidth="1" min="3" max="3"/>
    <col width="20" customWidth="1" min="4" max="4"/>
    <col width="16" customWidth="1" min="5" max="5"/>
    <col width="14" customWidth="1" min="6" max="6"/>
    <col width="13" customWidth="1" min="7" max="7"/>
    <col width="14" customWidth="1" min="8" max="8"/>
  </cols>
  <sheetData>
    <row r="1" ht="28.5" customHeight="1">
      <c r="A1" s="1" t="inlineStr">
        <is>
          <t>TAXCOUNT  ·  DESINVESTERINGEN 2026</t>
        </is>
      </c>
      <c r="B1" s="2" t="n"/>
      <c r="C1" s="2" t="n"/>
      <c r="D1" s="2" t="n"/>
      <c r="E1" s="2" t="n"/>
      <c r="F1" s="2" t="n"/>
      <c r="G1" s="2" t="n"/>
      <c r="H1" s="2" t="n"/>
    </row>
    <row r="2" ht="19.5" customHeight="1">
      <c r="A2" s="3" t="inlineStr">
        <is>
          <t>Bewaking desinvesteringsbijtelling (art. 3.47) — verkoop binnen 5 jaar na het investeringsjaar  |  taxcount.nl</t>
        </is>
      </c>
      <c r="B2" s="2" t="n"/>
      <c r="C2" s="2" t="n"/>
      <c r="D2" s="2" t="n"/>
      <c r="E2" s="2" t="n"/>
      <c r="F2" s="2" t="n"/>
      <c r="G2" s="2" t="n"/>
      <c r="H2" s="2" t="n"/>
    </row>
    <row r="3"/>
    <row r="4" ht="56.25" customHeight="1">
      <c r="A4" s="13" t="inlineStr">
        <is>
          <t>Omschrijving bedrijfsmiddel</t>
        </is>
      </c>
      <c r="B4" s="13" t="inlineStr">
        <is>
          <t>Investeringsjaar</t>
        </is>
      </c>
      <c r="C4" s="13" t="inlineStr">
        <is>
          <t>Oorspronkelijk investeringsbedrag</t>
        </is>
      </c>
      <c r="D4" s="13" t="inlineStr">
        <is>
          <t>Destijds toegepast aftrek-% (KIA+EIA/MIA)</t>
        </is>
      </c>
      <c r="E4" s="13" t="inlineStr">
        <is>
          <t>(Voorgenomen) verkoopdatum</t>
        </is>
      </c>
      <c r="F4" s="13" t="inlineStr">
        <is>
          <t>Overdrachtsprijs</t>
        </is>
      </c>
      <c r="G4" s="13" t="inlineStr">
        <is>
          <t>Binnen 5-jaarstermijn?</t>
        </is>
      </c>
      <c r="H4" s="13" t="inlineStr">
        <is>
          <t>Indicatieve bijtelling</t>
        </is>
      </c>
    </row>
    <row r="5" ht="19.5" customHeight="1">
      <c r="A5" s="38" t="n"/>
      <c r="B5" s="38" t="n"/>
      <c r="C5" s="40" t="n"/>
      <c r="D5" s="44" t="n"/>
      <c r="E5" s="39" t="n"/>
      <c r="F5" s="40" t="n"/>
      <c r="G5" s="29">
        <f>IF(OR(B5="",E5=""),"",IF(E5&lt;DATE(B5+5,1,1),"JA","NEE"))</f>
        <v/>
      </c>
      <c r="H5" s="18">
        <f>IF(G5="JA",ROUND(D5*MIN(C5,F5),0),0)</f>
        <v/>
      </c>
    </row>
    <row r="6" ht="19.5" customHeight="1">
      <c r="A6" s="41" t="n"/>
      <c r="B6" s="41" t="n"/>
      <c r="C6" s="43" t="n"/>
      <c r="D6" s="45" t="n"/>
      <c r="E6" s="42" t="n"/>
      <c r="F6" s="43" t="n"/>
      <c r="G6" s="31">
        <f>IF(OR(B6="",E6=""),"",IF(E6&lt;DATE(B6+5,1,1),"JA","NEE"))</f>
        <v/>
      </c>
      <c r="H6" s="24">
        <f>IF(G6="JA",ROUND(D6*MIN(C6,F6),0),0)</f>
        <v/>
      </c>
    </row>
    <row r="7" ht="19.5" customHeight="1">
      <c r="A7" s="38" t="n"/>
      <c r="B7" s="38" t="n"/>
      <c r="C7" s="40" t="n"/>
      <c r="D7" s="44" t="n"/>
      <c r="E7" s="39" t="n"/>
      <c r="F7" s="40" t="n"/>
      <c r="G7" s="29">
        <f>IF(OR(B7="",E7=""),"",IF(E7&lt;DATE(B7+5,1,1),"JA","NEE"))</f>
        <v/>
      </c>
      <c r="H7" s="18">
        <f>IF(G7="JA",ROUND(D7*MIN(C7,F7),0),0)</f>
        <v/>
      </c>
    </row>
    <row r="8" ht="19.5" customHeight="1">
      <c r="A8" s="41" t="n"/>
      <c r="B8" s="41" t="n"/>
      <c r="C8" s="43" t="n"/>
      <c r="D8" s="45" t="n"/>
      <c r="E8" s="42" t="n"/>
      <c r="F8" s="43" t="n"/>
      <c r="G8" s="31">
        <f>IF(OR(B8="",E8=""),"",IF(E8&lt;DATE(B8+5,1,1),"JA","NEE"))</f>
        <v/>
      </c>
      <c r="H8" s="24">
        <f>IF(G8="JA",ROUND(D8*MIN(C8,F8),0),0)</f>
        <v/>
      </c>
    </row>
    <row r="9" ht="19.5" customHeight="1">
      <c r="A9" s="38" t="n"/>
      <c r="B9" s="38" t="n"/>
      <c r="C9" s="40" t="n"/>
      <c r="D9" s="44" t="n"/>
      <c r="E9" s="39" t="n"/>
      <c r="F9" s="40" t="n"/>
      <c r="G9" s="29">
        <f>IF(OR(B9="",E9=""),"",IF(E9&lt;DATE(B9+5,1,1),"JA","NEE"))</f>
        <v/>
      </c>
      <c r="H9" s="18">
        <f>IF(G9="JA",ROUND(D9*MIN(C9,F9),0),0)</f>
        <v/>
      </c>
    </row>
    <row r="10" ht="19.5" customHeight="1">
      <c r="A10" s="41" t="n"/>
      <c r="B10" s="41" t="n"/>
      <c r="C10" s="43" t="n"/>
      <c r="D10" s="45" t="n"/>
      <c r="E10" s="42" t="n"/>
      <c r="F10" s="43" t="n"/>
      <c r="G10" s="31">
        <f>IF(OR(B10="",E10=""),"",IF(E10&lt;DATE(B10+5,1,1),"JA","NEE"))</f>
        <v/>
      </c>
      <c r="H10" s="24">
        <f>IF(G10="JA",ROUND(D10*MIN(C10,F10),0),0)</f>
        <v/>
      </c>
    </row>
    <row r="11" ht="19.5" customHeight="1">
      <c r="A11" s="38" t="n"/>
      <c r="B11" s="38" t="n"/>
      <c r="C11" s="40" t="n"/>
      <c r="D11" s="44" t="n"/>
      <c r="E11" s="39" t="n"/>
      <c r="F11" s="40" t="n"/>
      <c r="G11" s="29">
        <f>IF(OR(B11="",E11=""),"",IF(E11&lt;DATE(B11+5,1,1),"JA","NEE"))</f>
        <v/>
      </c>
      <c r="H11" s="18">
        <f>IF(G11="JA",ROUND(D11*MIN(C11,F11),0),0)</f>
        <v/>
      </c>
    </row>
    <row r="12" ht="19.5" customHeight="1">
      <c r="A12" s="41" t="n"/>
      <c r="B12" s="41" t="n"/>
      <c r="C12" s="43" t="n"/>
      <c r="D12" s="45" t="n"/>
      <c r="E12" s="42" t="n"/>
      <c r="F12" s="43" t="n"/>
      <c r="G12" s="31">
        <f>IF(OR(B12="",E12=""),"",IF(E12&lt;DATE(B12+5,1,1),"JA","NEE"))</f>
        <v/>
      </c>
      <c r="H12" s="24">
        <f>IF(G12="JA",ROUND(D12*MIN(C12,F12),0),0)</f>
        <v/>
      </c>
    </row>
    <row r="13" ht="19.5" customHeight="1">
      <c r="A13" s="38" t="n"/>
      <c r="B13" s="38" t="n"/>
      <c r="C13" s="40" t="n"/>
      <c r="D13" s="44" t="n"/>
      <c r="E13" s="39" t="n"/>
      <c r="F13" s="40" t="n"/>
      <c r="G13" s="29">
        <f>IF(OR(B13="",E13=""),"",IF(E13&lt;DATE(B13+5,1,1),"JA","NEE"))</f>
        <v/>
      </c>
      <c r="H13" s="18">
        <f>IF(G13="JA",ROUND(D13*MIN(C13,F13),0),0)</f>
        <v/>
      </c>
    </row>
    <row r="14" ht="19.5" customHeight="1">
      <c r="A14" s="41" t="n"/>
      <c r="B14" s="41" t="n"/>
      <c r="C14" s="43" t="n"/>
      <c r="D14" s="45" t="n"/>
      <c r="E14" s="42" t="n"/>
      <c r="F14" s="43" t="n"/>
      <c r="G14" s="31">
        <f>IF(OR(B14="",E14=""),"",IF(E14&lt;DATE(B14+5,1,1),"JA","NEE"))</f>
        <v/>
      </c>
      <c r="H14" s="24">
        <f>IF(G14="JA",ROUND(D14*MIN(C14,F14),0),0)</f>
        <v/>
      </c>
    </row>
    <row r="15" ht="19.5" customHeight="1">
      <c r="A15" s="26" t="inlineStr">
        <is>
          <t>TOTAAL</t>
        </is>
      </c>
      <c r="B15" s="2" t="n"/>
      <c r="C15" s="2" t="n"/>
      <c r="D15" s="2" t="n"/>
      <c r="E15" s="2" t="n"/>
      <c r="F15" s="2" t="n"/>
      <c r="G15" s="2" t="n"/>
      <c r="H15" s="27">
        <f>SUM(H5:H14)</f>
        <v/>
      </c>
    </row>
    <row r="16"/>
    <row r="17" ht="19.5" customHeight="1">
      <c r="A17" s="36" t="inlineStr">
        <is>
          <t>De bijtelling geldt alleen als het totaal aan overdrachtsprijzen in het jaar hoger is dan € 2.900. Leg bij elke investering het toegepaste KIA-percentage vast — dat is later nodig voor de bijtelling.</t>
        </is>
      </c>
    </row>
  </sheetData>
  <pageMargins left="0.75" right="0.75" top="1" bottom="1" header="0.511811023622047" footer="0.511811023622047"/>
  <pageSetup orientation="portrait" paperSize="9" horizontalDpi="300" verticalDpi="30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tabSelected="1" zoomScaleNormal="100" workbookViewId="0">
      <selection activeCell="A1" sqref="A1"/>
    </sheetView>
  </sheetViews>
  <sheetFormatPr baseColWidth="8" defaultColWidth="8.7109375" defaultRowHeight="15"/>
  <cols>
    <col width="34" customWidth="1" min="1" max="1"/>
    <col width="110" customWidth="1" min="2" max="2"/>
  </cols>
  <sheetData>
    <row r="1" ht="28.5" customHeight="1">
      <c r="A1" s="1" t="inlineStr">
        <is>
          <t>TAXCOUNT  ·  TOELICHTING 2026</t>
        </is>
      </c>
      <c r="B1" s="2" t="n"/>
      <c r="C1" s="2" t="n"/>
    </row>
    <row r="2" ht="19.5" customHeight="1">
      <c r="A2" s="3" t="inlineStr">
        <is>
          <t>Parameters 2026, spelregels en keuzehulp EIA/MIA  |  taxcount.nl</t>
        </is>
      </c>
      <c r="B2" s="2" t="n"/>
      <c r="C2" s="2" t="n"/>
    </row>
    <row r="3"/>
    <row r="4" ht="21.75" customHeight="1">
      <c r="A4" s="33" t="inlineStr">
        <is>
          <t>1.  PARAMETERS 2026</t>
        </is>
      </c>
      <c r="B4" s="34" t="n"/>
      <c r="C4" s="34" t="n"/>
    </row>
    <row r="5" ht="42" customHeight="1">
      <c r="A5" s="10" t="inlineStr">
        <is>
          <t>KIA (art. 3.41)</t>
        </is>
      </c>
      <c r="B5" s="46" t="inlineStr">
        <is>
          <t>Meer dan € 2.900 t/m € 71.683: 28% · € 71.683 t/m € 132.746: € 20.072 (max) · € 132.746 t/m € 398.236: € 20.072 − 7,56% van het meerdere · boven € 398.236: nihil. Minimum € 450 per bedrijfsmiddel.</t>
        </is>
      </c>
    </row>
    <row r="6" ht="42" customHeight="1">
      <c r="A6" s="10" t="inlineStr">
        <is>
          <t>EIA (art. 3.42)</t>
        </is>
      </c>
      <c r="B6" s="46" t="inlineStr">
        <is>
          <t>40% extra aftrek. Nieuw bedrijfsmiddel op de Energielijst 2026, minimaal € 2.500 per bedrijfsmiddel, plafond € 153 mln per jaar. Alleen voor ondernemers (art. 3.4), niet voor medegerechtigden.</t>
        </is>
      </c>
    </row>
    <row r="7" ht="42" customHeight="1">
      <c r="A7" s="10" t="inlineStr">
        <is>
          <t>MIA (art. 3.42a)</t>
        </is>
      </c>
      <c r="B7" s="46" t="inlineStr">
        <is>
          <t>Categorie I: 45% · II: 36% · III: 27%. Nieuw bedrijfsmiddel op de Milieulijst 2026 (strikte code-toets), minimaal € 2.500, plafond € 25 mln per jaar. RVO-verklaring vereist (sinds 2025).</t>
        </is>
      </c>
    </row>
    <row r="8" ht="42" customHeight="1">
      <c r="A8" s="10" t="inlineStr">
        <is>
          <t>RVO-melding</t>
        </is>
      </c>
      <c r="B8" s="46" t="inlineStr">
        <is>
          <t>Binnen 3 maanden na het aangaan van de verplichting (opdrachtbevestiging, ook bij opschortende voorwaarde). Fatale termijn: te laat = geen EIA/MIA. Ontvangst bij RVO telt, niet verzending.</t>
        </is>
      </c>
    </row>
    <row r="9" ht="42" customHeight="1">
      <c r="A9" s="10" t="inlineStr">
        <is>
          <t>Desinvesteringsbijtelling (art. 3.47)</t>
        </is>
      </c>
      <c r="B9" s="46" t="inlineStr">
        <is>
          <t>Bij vervreemding binnen 5 jaar na het begin van het investeringsjaar wordt (een deel van) de aftrek teruggenomen: destijds toegepast % × overdrachtsprijs (max. het oorspronkelijke investeringsbedrag).</t>
        </is>
      </c>
    </row>
    <row r="10" ht="21.75" customHeight="1">
      <c r="A10" s="33" t="inlineStr">
        <is>
          <t>2.  CUMULATIE EN KEUZEHULP</t>
        </is>
      </c>
      <c r="B10" s="34" t="n"/>
      <c r="C10" s="34" t="n"/>
    </row>
    <row r="11" ht="42" customHeight="1">
      <c r="A11" s="10" t="inlineStr">
        <is>
          <t>KIA + EIA</t>
        </is>
      </c>
      <c r="B11" s="46" t="inlineStr">
        <is>
          <t>Mag samen voor dezelfde investering.</t>
        </is>
      </c>
    </row>
    <row r="12" ht="42" customHeight="1">
      <c r="A12" s="10" t="inlineStr">
        <is>
          <t>KIA + MIA</t>
        </is>
      </c>
      <c r="B12" s="46" t="inlineStr">
        <is>
          <t>Mag samen voor dezelfde investering.</t>
        </is>
      </c>
    </row>
    <row r="13" ht="42" customHeight="1">
      <c r="A13" s="10" t="inlineStr">
        <is>
          <t>EIA + MIA</t>
        </is>
      </c>
      <c r="B13" s="46" t="inlineStr">
        <is>
          <t>Mag NIET samen — kies de gunstigste. MIA-I (45%) &gt; EIA (40%) &gt; MIA-II (36%) &gt; MIA-III (27%).</t>
        </is>
      </c>
    </row>
    <row r="14" ht="42" customHeight="1">
      <c r="A14" s="10" t="inlineStr">
        <is>
          <t>MIA + Vamil</t>
        </is>
      </c>
      <c r="B14" s="46" t="inlineStr">
        <is>
          <t>Mag samen: naast de MIA is 75% van de kosten willekeurig af te schrijven (liquiditeitsvoordeel). EIA + Vamil kan niet. Vamil kan de keuze EIA/MIA-II kantelen — reken beide door.</t>
        </is>
      </c>
    </row>
    <row r="15" ht="42" customHeight="1">
      <c r="A15" s="10" t="inlineStr">
        <is>
          <t>Uitgesloten (art. 3.45/3.46)</t>
        </is>
      </c>
      <c r="B15" s="46" t="inlineStr">
        <is>
          <t>O.a. grond, woningen, personenauto's (niet voor beroepsvervoer), goodwill, vergunningen, verplichtingen met naaste familie of eigen BV. Zet dan "KIA-kwalificerend?" op NEE en regime op "Geen".</t>
        </is>
      </c>
    </row>
    <row r="16" ht="21.75" customHeight="1">
      <c r="A16" s="33" t="inlineStr">
        <is>
          <t>3.  GEBRUIK</t>
        </is>
      </c>
      <c r="B16" s="34" t="n"/>
      <c r="C16" s="34" t="n"/>
    </row>
    <row r="17" ht="42" customHeight="1">
      <c r="A17" s="10" t="inlineStr">
        <is>
          <t>Invullen</t>
        </is>
      </c>
      <c r="B17" s="46" t="inlineStr">
        <is>
          <t>Blauwe cellen zijn invoer. Registreer elk bedrijfsmiddel apart op het tabblad Investeringen. Kies het regime per bedrijfsmiddel; het Dashboard rekent alles door.</t>
        </is>
      </c>
    </row>
    <row r="18" ht="42" customHeight="1">
      <c r="A18" s="10" t="inlineStr">
        <is>
          <t>Samenwerkingsverband</t>
        </is>
      </c>
      <c r="B18" s="46" t="inlineStr">
        <is>
          <t>Bij een vof/maatschap worden voor de KIA de investeringen van het hele verband samengeteld voor de tabelrij en naar rato verdeeld — overleg met uw adviseur.</t>
        </is>
      </c>
    </row>
    <row r="19" ht="42" customHeight="1">
      <c r="A19" s="10" t="inlineStr">
        <is>
          <t>Disclaimer</t>
        </is>
      </c>
      <c r="B19" s="46" t="inlineStr">
        <is>
          <t>Indicatieve berekening op basis van de cijfers 2026 (peildatum wettekst 21-02-2026). Geen fiscaal advies; laat de uitkomst toetsen door uw Taxcount-adviseur.</t>
        </is>
      </c>
    </row>
    <row r="20" ht="42" customHeight="1">
      <c r="A20" s="10" t="inlineStr">
        <is>
          <t>Bronnen</t>
        </is>
      </c>
      <c r="B20" s="46" t="inlineStr">
        <is>
          <t>Art. 3.40–3.47 Wet IB 2001 · Energielijst 2026 (Stcrt. 2025, 43281) · Milieulijst 2026 (Stcrt. 2025, 40676)</t>
        </is>
      </c>
    </row>
  </sheetData>
  <pageMargins left="0.75" right="0.75" top="1" bottom="1" header="0.511811023622047" footer="0.511811023622047"/>
  <pageSetup orientation="portrait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2026-07-07T14:35:15Z</dcterms:created>
  <dcterms:modified xmlns:dcterms="http://purl.org/dc/terms/" xmlns:xsi="http://www.w3.org/2001/XMLSchema-instance" xsi:type="dcterms:W3CDTF">2026-07-16T07:53:05Z</dcterms:modified>
  <cp:lastModifiedBy>Hugo Akerboom</cp:lastModifiedBy>
  <cp:revision>0</cp:revision>
</cp:coreProperties>
</file>